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enne_projektmappe"/>
  <mc:AlternateContent xmlns:mc="http://schemas.openxmlformats.org/markup-compatibility/2006">
    <mc:Choice Requires="x15">
      <x15ac:absPath xmlns:x15ac="http://schemas.microsoft.com/office/spreadsheetml/2010/11/ac" url="V:\data\Hovedsædet\Risikostyring\Risikoanalyse og rapportering\Oplysningsforpligtelser_Fælles\2024\202412\"/>
    </mc:Choice>
  </mc:AlternateContent>
  <xr:revisionPtr revIDLastSave="0" documentId="13_ncr:1_{74A95273-73C1-49D6-BBD4-3424C05A37EC}" xr6:coauthVersionLast="47" xr6:coauthVersionMax="47" xr10:uidLastSave="{00000000-0000-0000-0000-000000000000}"/>
  <bookViews>
    <workbookView xWindow="6450" yWindow="1590" windowWidth="39660" windowHeight="18225" tabRatio="911" activeTab="6" xr2:uid="{A7CBC392-26F9-46CB-BD38-ABFDC2F60E0F}"/>
  </bookViews>
  <sheets>
    <sheet name="Disclaimer" sheetId="42" r:id="rId1"/>
    <sheet name="Attestation" sheetId="73" r:id="rId2"/>
    <sheet name="Index" sheetId="15" r:id="rId3"/>
    <sheet name="EU CC1" sheetId="16" r:id="rId4"/>
    <sheet name="EU CC2" sheetId="40" r:id="rId5"/>
    <sheet name="EU CCA" sheetId="103" r:id="rId6"/>
    <sheet name="IFRS9-FL" sheetId="17" r:id="rId7"/>
    <sheet name="EU PV1" sheetId="104" r:id="rId8"/>
    <sheet name="EU KM2" sheetId="119" r:id="rId9"/>
    <sheet name="EU TLAC 1" sheetId="120" r:id="rId10"/>
    <sheet name="EU TLAC3" sheetId="121" r:id="rId11"/>
    <sheet name="EU KM1" sheetId="63" r:id="rId12"/>
    <sheet name="EU OV1" sheetId="18" r:id="rId13"/>
    <sheet name="EU LI1" sheetId="105" r:id="rId14"/>
    <sheet name="EU LI2" sheetId="106" r:id="rId15"/>
    <sheet name="EU LI3" sheetId="107" r:id="rId16"/>
    <sheet name="EU LIA" sheetId="108" r:id="rId17"/>
    <sheet name="EU CCR1" sheetId="30" r:id="rId18"/>
    <sheet name="EU CCR2" sheetId="31" r:id="rId19"/>
    <sheet name="EU CCR3" sheetId="32" r:id="rId20"/>
    <sheet name="EU CCR5" sheetId="36" r:id="rId21"/>
    <sheet name="EU CCR8" sheetId="66" r:id="rId22"/>
    <sheet name="EU CCyB1" sheetId="39" r:id="rId23"/>
    <sheet name="EU CCyB2" sheetId="54" r:id="rId24"/>
    <sheet name="EU CR1" sheetId="45" r:id="rId25"/>
    <sheet name="EU CR1-A" sheetId="52" r:id="rId26"/>
    <sheet name="EU CR2" sheetId="26" r:id="rId27"/>
    <sheet name="EU CQ1" sheetId="43" r:id="rId28"/>
    <sheet name="EU CQ3" sheetId="109" r:id="rId29"/>
    <sheet name="EU CQ5" sheetId="68" r:id="rId30"/>
    <sheet name="EU CQ7" sheetId="46" r:id="rId31"/>
    <sheet name="EU CR3" sheetId="27" r:id="rId32"/>
    <sheet name="EU CR4" sheetId="28" r:id="rId33"/>
    <sheet name="EU CR5" sheetId="29" r:id="rId34"/>
    <sheet name="EU MR1" sheetId="37" r:id="rId35"/>
    <sheet name="EU OR1" sheetId="110" r:id="rId36"/>
    <sheet name="EU LR1" sheetId="60" r:id="rId37"/>
    <sheet name="EU LR2" sheetId="19" r:id="rId38"/>
    <sheet name="EU LR3" sheetId="61" r:id="rId39"/>
    <sheet name="EU LRA" sheetId="111" r:id="rId40"/>
    <sheet name="EU LIQ1" sheetId="38" r:id="rId41"/>
    <sheet name="EU LIQ2" sheetId="72" r:id="rId42"/>
    <sheet name="EU LIQB" sheetId="71" r:id="rId43"/>
    <sheet name="EU AE1" sheetId="112" r:id="rId44"/>
    <sheet name="EU AE2" sheetId="113" r:id="rId45"/>
    <sheet name="EU AE3" sheetId="114" r:id="rId46"/>
    <sheet name="EU AE4" sheetId="115" r:id="rId47"/>
    <sheet name="EU IRRBBA" sheetId="93" r:id="rId48"/>
    <sheet name="EU IRRBB1" sheetId="69" r:id="rId49"/>
    <sheet name="EU REMA" sheetId="116" r:id="rId50"/>
    <sheet name="EU REM1" sheetId="117" r:id="rId51"/>
    <sheet name="EU REM5" sheetId="118" r:id="rId52"/>
    <sheet name="Table 1" sheetId="95" r:id="rId53"/>
    <sheet name="Table 2" sheetId="96" r:id="rId54"/>
    <sheet name="Table 3" sheetId="97" r:id="rId55"/>
    <sheet name="Template 1" sheetId="98" r:id="rId56"/>
    <sheet name="Template 2" sheetId="99" r:id="rId57"/>
    <sheet name="Template 3" sheetId="129" r:id="rId58"/>
    <sheet name="Template 4" sheetId="100" r:id="rId59"/>
    <sheet name="Template 5" sheetId="101" r:id="rId60"/>
    <sheet name="Template 6" sheetId="126" r:id="rId61"/>
    <sheet name="Template 7" sheetId="127" r:id="rId62"/>
    <sheet name="Template 8" sheetId="128" r:id="rId63"/>
    <sheet name="Template 10" sheetId="102" r:id="rId64"/>
  </sheets>
  <externalReferences>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_AMO_UniqueIdentifier" hidden="1">"'9b387aa8-cba4-48ef-9f4b-377d401d7d4c'"</definedName>
    <definedName name="_xlnm._FilterDatabase" localSheetId="9" hidden="1">'EU TLAC 1'!$A$3:$D$42</definedName>
    <definedName name="_xlnm._FilterDatabase" localSheetId="2" hidden="1">Index!$A$4:$J$4</definedName>
    <definedName name="_ftnref1_50" localSheetId="10">'[1]Table 39_'!#REF!</definedName>
    <definedName name="_ftnref1_50" localSheetId="57">#REF!</definedName>
    <definedName name="_ftnref1_50">'[1]Table 39_'!#REF!</definedName>
    <definedName name="_ftnref1_50_10" localSheetId="10">'[2]Table 39_'!#REF!</definedName>
    <definedName name="_ftnref1_50_10" localSheetId="57">#REF!</definedName>
    <definedName name="_ftnref1_50_10">'[2]Table 39_'!#REF!</definedName>
    <definedName name="_ftnref1_50_15" localSheetId="10">'[2]Table 39_'!#REF!</definedName>
    <definedName name="_ftnref1_50_15" localSheetId="57">#REF!</definedName>
    <definedName name="_ftnref1_50_15">'[2]Table 39_'!#REF!</definedName>
    <definedName name="_ftnref1_50_18" localSheetId="10">'[2]Table 39_'!#REF!</definedName>
    <definedName name="_ftnref1_50_18" localSheetId="57">#REF!</definedName>
    <definedName name="_ftnref1_50_18">'[2]Table 39_'!#REF!</definedName>
    <definedName name="_ftnref1_50_19" localSheetId="10">'[2]Table 39_'!#REF!</definedName>
    <definedName name="_ftnref1_50_19" localSheetId="57">#REF!</definedName>
    <definedName name="_ftnref1_50_19">'[2]Table 39_'!#REF!</definedName>
    <definedName name="_ftnref1_50_20" localSheetId="10">'[2]Table 39_'!#REF!</definedName>
    <definedName name="_ftnref1_50_20" localSheetId="57">#REF!</definedName>
    <definedName name="_ftnref1_50_20">'[2]Table 39_'!#REF!</definedName>
    <definedName name="_ftnref1_50_21" localSheetId="10">'[2]Table 39_'!#REF!</definedName>
    <definedName name="_ftnref1_50_21" localSheetId="57">#REF!</definedName>
    <definedName name="_ftnref1_50_21">'[2]Table 39_'!#REF!</definedName>
    <definedName name="_ftnref1_50_23" localSheetId="10">'[2]Table 39_'!#REF!</definedName>
    <definedName name="_ftnref1_50_23" localSheetId="57">#REF!</definedName>
    <definedName name="_ftnref1_50_23">'[2]Table 39_'!#REF!</definedName>
    <definedName name="_ftnref1_50_24" localSheetId="10">'[2]Table 39_'!#REF!</definedName>
    <definedName name="_ftnref1_50_24" localSheetId="57">#REF!</definedName>
    <definedName name="_ftnref1_50_24">'[2]Table 39_'!#REF!</definedName>
    <definedName name="_ftnref1_50_4" localSheetId="10">'[2]Table 39_'!#REF!</definedName>
    <definedName name="_ftnref1_50_4" localSheetId="57">#REF!</definedName>
    <definedName name="_ftnref1_50_4">'[2]Table 39_'!#REF!</definedName>
    <definedName name="_ftnref1_50_5" localSheetId="10">'[2]Table 39_'!#REF!</definedName>
    <definedName name="_ftnref1_50_5" localSheetId="57">#REF!</definedName>
    <definedName name="_ftnref1_50_5">'[2]Table 39_'!#REF!</definedName>
    <definedName name="_ftnref1_51" localSheetId="10">'[1]Table 39_'!#REF!</definedName>
    <definedName name="_ftnref1_51" localSheetId="57">#REF!</definedName>
    <definedName name="_ftnref1_51">'[1]Table 39_'!#REF!</definedName>
    <definedName name="_ftnref1_51_10" localSheetId="10">'[2]Table 39_'!#REF!</definedName>
    <definedName name="_ftnref1_51_10" localSheetId="57">#REF!</definedName>
    <definedName name="_ftnref1_51_10">'[2]Table 39_'!#REF!</definedName>
    <definedName name="_ftnref1_51_15" localSheetId="10">'[2]Table 39_'!#REF!</definedName>
    <definedName name="_ftnref1_51_15" localSheetId="57">#REF!</definedName>
    <definedName name="_ftnref1_51_15">'[2]Table 39_'!#REF!</definedName>
    <definedName name="_ftnref1_51_18" localSheetId="10">'[2]Table 39_'!#REF!</definedName>
    <definedName name="_ftnref1_51_18" localSheetId="57">#REF!</definedName>
    <definedName name="_ftnref1_51_18">'[2]Table 39_'!#REF!</definedName>
    <definedName name="_ftnref1_51_19" localSheetId="10">'[2]Table 39_'!#REF!</definedName>
    <definedName name="_ftnref1_51_19" localSheetId="57">#REF!</definedName>
    <definedName name="_ftnref1_51_19">'[2]Table 39_'!#REF!</definedName>
    <definedName name="_ftnref1_51_20" localSheetId="10">'[2]Table 39_'!#REF!</definedName>
    <definedName name="_ftnref1_51_20" localSheetId="57">#REF!</definedName>
    <definedName name="_ftnref1_51_20">'[2]Table 39_'!#REF!</definedName>
    <definedName name="_ftnref1_51_21" localSheetId="10">'[2]Table 39_'!#REF!</definedName>
    <definedName name="_ftnref1_51_21" localSheetId="57">#REF!</definedName>
    <definedName name="_ftnref1_51_21">'[2]Table 39_'!#REF!</definedName>
    <definedName name="_ftnref1_51_23" localSheetId="10">'[2]Table 39_'!#REF!</definedName>
    <definedName name="_ftnref1_51_23" localSheetId="57">#REF!</definedName>
    <definedName name="_ftnref1_51_23">'[2]Table 39_'!#REF!</definedName>
    <definedName name="_ftnref1_51_24" localSheetId="10">'[2]Table 39_'!#REF!</definedName>
    <definedName name="_ftnref1_51_24" localSheetId="57">#REF!</definedName>
    <definedName name="_ftnref1_51_24">'[2]Table 39_'!#REF!</definedName>
    <definedName name="_ftnref1_51_4" localSheetId="10">'[2]Table 39_'!#REF!</definedName>
    <definedName name="_ftnref1_51_4" localSheetId="57">#REF!</definedName>
    <definedName name="_ftnref1_51_4">'[2]Table 39_'!#REF!</definedName>
    <definedName name="_ftnref1_51_5" localSheetId="10">'[2]Table 39_'!#REF!</definedName>
    <definedName name="_ftnref1_51_5" localSheetId="57">#REF!</definedName>
    <definedName name="_ftnref1_51_5">'[2]Table 39_'!#REF!</definedName>
    <definedName name="_h" localSheetId="10">'[2]Table 39_'!#REF!</definedName>
    <definedName name="_h" localSheetId="57">#REF!</definedName>
    <definedName name="_h">'[2]Table 39_'!#REF!</definedName>
    <definedName name="Accounting" localSheetId="57">#REF!</definedName>
    <definedName name="Accounting">[3]Parameters!$C$109:$C$112</definedName>
    <definedName name="AP" localSheetId="57">#REF!</definedName>
    <definedName name="AP">'[4]Lists-Aux'!$D:$D</definedName>
    <definedName name="App" localSheetId="57">#REF!</definedName>
    <definedName name="App">[5]Lists!$A$27:$A$29</definedName>
    <definedName name="asd" localSheetId="57" hidden="1">#REF!</definedName>
    <definedName name="asd" hidden="1">[6]Rapport!$U$108</definedName>
    <definedName name="AT" localSheetId="57">#REF!</definedName>
    <definedName name="AT">'[7]Lists-Aux'!$B:$B</definedName>
    <definedName name="BankType" localSheetId="57">#REF!</definedName>
    <definedName name="BankType">[3]Parameters!$C$113:$C$115</definedName>
    <definedName name="BAS" localSheetId="57">#REF!</definedName>
    <definedName name="BAS">'[4]Lists-Aux'!$A:$A</definedName>
    <definedName name="Basel" localSheetId="57">#REF!</definedName>
    <definedName name="Basel">[8]Parameters!$C$32:$C$33</definedName>
    <definedName name="Basel12" localSheetId="57">#REF!</definedName>
    <definedName name="Basel12">#REF!</definedName>
    <definedName name="BRANCHE1" localSheetId="57">#REF!</definedName>
    <definedName name="BRANCHE1">#REF!</definedName>
    <definedName name="BT" localSheetId="57">#REF!</definedName>
    <definedName name="BT">'[4]Lists-Aux'!$E:$E</definedName>
    <definedName name="Carlos" localSheetId="10">#REF!</definedName>
    <definedName name="Carlos" localSheetId="57">#REF!</definedName>
    <definedName name="Carlos">#REF!</definedName>
    <definedName name="CCROTC" localSheetId="57">#REF!</definedName>
    <definedName name="CCROTC">#REF!</definedName>
    <definedName name="CCRSFT" localSheetId="57">#REF!</definedName>
    <definedName name="CCRSFT">#REF!</definedName>
    <definedName name="COF" localSheetId="57">#REF!</definedName>
    <definedName name="COF">'[7]Lists-Aux'!$G:$G</definedName>
    <definedName name="COI" localSheetId="57">#REF!</definedName>
    <definedName name="COI">'[4]Lists-Aux'!$H:$H</definedName>
    <definedName name="CP" localSheetId="57">#REF!</definedName>
    <definedName name="CP">'[4]Lists-Aux'!$I:$I</definedName>
    <definedName name="CQS" localSheetId="57">#REF!</definedName>
    <definedName name="CQS">'[4]Lists-Aux'!$J:$J</definedName>
    <definedName name="CT" localSheetId="57">#REF!</definedName>
    <definedName name="CT">'[4]Lists-Aux'!$K:$K</definedName>
    <definedName name="dfd" localSheetId="57">#REF!</definedName>
    <definedName name="dfd">[3]Parameters!#REF!</definedName>
    <definedName name="DimensionsNames" localSheetId="57">#REF!</definedName>
    <definedName name="DimensionsNames">[7]Dimensions!$B$2:$B$79</definedName>
    <definedName name="dsa" localSheetId="10">#REF!</definedName>
    <definedName name="dsa" localSheetId="57">#REF!</definedName>
    <definedName name="dsa">#REF!</definedName>
    <definedName name="edc" localSheetId="57">#REF!</definedName>
    <definedName name="edc">[9]Members!$D$3:E$2477</definedName>
    <definedName name="ER" localSheetId="57">#REF!</definedName>
    <definedName name="ER">'[4]Lists-Aux'!$N:$N</definedName>
    <definedName name="ert" localSheetId="57" hidden="1">#REF!</definedName>
    <definedName name="ert" hidden="1">[6]Rapport!$U$106</definedName>
    <definedName name="erty" localSheetId="57" hidden="1">#REF!</definedName>
    <definedName name="erty" hidden="1">[6]Rapport!$U$101</definedName>
    <definedName name="fdsg" localSheetId="10">'[1]Table 39_'!#REF!</definedName>
    <definedName name="fdsg" localSheetId="57">#REF!</definedName>
    <definedName name="fdsg">'[1]Table 39_'!#REF!</definedName>
    <definedName name="fghdg" localSheetId="57" hidden="1">#REF!</definedName>
    <definedName name="fghdg" hidden="1">[6]Rapport!$U$103</definedName>
    <definedName name="Frequency" localSheetId="57">#REF!</definedName>
    <definedName name="Frequency">[5]Lists!$A$21:$A$25</definedName>
    <definedName name="fvh" localSheetId="57" hidden="1">#REF!</definedName>
    <definedName name="fvh" hidden="1">[6]Rapport!$U$107</definedName>
    <definedName name="GA" localSheetId="57">#REF!</definedName>
    <definedName name="GA">'[4]Lists-Aux'!$P:$P</definedName>
    <definedName name="Group" localSheetId="57">#REF!</definedName>
    <definedName name="Group">[3]Parameters!$C$93:$C$94</definedName>
    <definedName name="Group2" localSheetId="57">#REF!</definedName>
    <definedName name="Group2">[10]Parameters!$C$42:$C$43</definedName>
    <definedName name="ho" localSheetId="10">#REF!</definedName>
    <definedName name="ho" localSheetId="57">#REF!</definedName>
    <definedName name="ho">#REF!</definedName>
    <definedName name="IM" localSheetId="57">#REF!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10">#REF!</definedName>
    <definedName name="JedenRadekPodSestavou" localSheetId="57">#REF!</definedName>
    <definedName name="JedenRadekPodSestavou">#REF!</definedName>
    <definedName name="JedenRadekPodSestavou_11" localSheetId="10">#REF!</definedName>
    <definedName name="JedenRadekPodSestavou_11" localSheetId="57">#REF!</definedName>
    <definedName name="JedenRadekPodSestavou_11">#REF!</definedName>
    <definedName name="JedenRadekPodSestavou_2" localSheetId="10">#REF!</definedName>
    <definedName name="JedenRadekPodSestavou_2" localSheetId="57">#REF!</definedName>
    <definedName name="JedenRadekPodSestavou_2">#REF!</definedName>
    <definedName name="JedenRadekPodSestavou_28" localSheetId="10">#REF!</definedName>
    <definedName name="JedenRadekPodSestavou_28" localSheetId="57">#REF!</definedName>
    <definedName name="JedenRadekPodSestavou_28">#REF!</definedName>
    <definedName name="JedenRadekVedleSestavy" localSheetId="10">#REF!</definedName>
    <definedName name="JedenRadekVedleSestavy" localSheetId="57">#REF!</definedName>
    <definedName name="JedenRadekVedleSestavy">#REF!</definedName>
    <definedName name="JedenRadekVedleSestavy_11" localSheetId="10">#REF!</definedName>
    <definedName name="JedenRadekVedleSestavy_11" localSheetId="57">#REF!</definedName>
    <definedName name="JedenRadekVedleSestavy_11">#REF!</definedName>
    <definedName name="JedenRadekVedleSestavy_2" localSheetId="10">#REF!</definedName>
    <definedName name="JedenRadekVedleSestavy_2" localSheetId="57">#REF!</definedName>
    <definedName name="JedenRadekVedleSestavy_2">#REF!</definedName>
    <definedName name="JedenRadekVedleSestavy_28" localSheetId="10">#REF!</definedName>
    <definedName name="JedenRadekVedleSestavy_28" localSheetId="57">#REF!</definedName>
    <definedName name="JedenRadekVedleSestavy_28">#REF!</definedName>
    <definedName name="kk" localSheetId="57">#REF!</definedName>
    <definedName name="kk">'[11]List details'!$C$5:$C$8</definedName>
    <definedName name="KURSREG1A" localSheetId="57">#REF!</definedName>
    <definedName name="KURSREG1A">#REF!</definedName>
    <definedName name="KURSREG1B" localSheetId="57">#REF!</definedName>
    <definedName name="KURSREG1B">#REF!</definedName>
    <definedName name="LIK1A" localSheetId="57">#REF!</definedName>
    <definedName name="LIK1A">#REF!</definedName>
    <definedName name="LIK1B" localSheetId="57">#REF!</definedName>
    <definedName name="LIK1B">#REF!</definedName>
    <definedName name="ll" localSheetId="57">#REF!</definedName>
    <definedName name="ll">'[11]List details'!$C$5:$C$8</definedName>
    <definedName name="MaxOblastTabulky" localSheetId="10">#REF!</definedName>
    <definedName name="MaxOblastTabulky" localSheetId="57">#REF!</definedName>
    <definedName name="MaxOblastTabulky">#REF!</definedName>
    <definedName name="MaxOblastTabulky_11" localSheetId="10">#REF!</definedName>
    <definedName name="MaxOblastTabulky_11" localSheetId="57">#REF!</definedName>
    <definedName name="MaxOblastTabulky_11">#REF!</definedName>
    <definedName name="MaxOblastTabulky_2" localSheetId="10">#REF!</definedName>
    <definedName name="MaxOblastTabulky_2" localSheetId="57">#REF!</definedName>
    <definedName name="MaxOblastTabulky_2">#REF!</definedName>
    <definedName name="MaxOblastTabulky_28" localSheetId="10">#REF!</definedName>
    <definedName name="MaxOblastTabulky_28" localSheetId="57">#REF!</definedName>
    <definedName name="MaxOblastTabulky_28">#REF!</definedName>
    <definedName name="MC" localSheetId="57">#REF!</definedName>
    <definedName name="MC">'[7]Lists-Aux'!$C:$C</definedName>
    <definedName name="Members" localSheetId="57">#REF!</definedName>
    <definedName name="Members">[7]Members!$D$3:E$2992</definedName>
    <definedName name="MemberStatereporting" localSheetId="57">#REF!</definedName>
    <definedName name="MemberStatereporting">[12]Lists!$B$2:$B$29</definedName>
    <definedName name="OBL1A" localSheetId="57">#REF!</definedName>
    <definedName name="OBL1A">#REF!</definedName>
    <definedName name="OBL1B" localSheetId="57">#REF!</definedName>
    <definedName name="OBL1B">#REF!</definedName>
    <definedName name="OblastDat2" localSheetId="10">#REF!</definedName>
    <definedName name="OblastDat2" localSheetId="57">#REF!</definedName>
    <definedName name="OblastDat2">#REF!</definedName>
    <definedName name="OblastDat2_11" localSheetId="10">#REF!</definedName>
    <definedName name="OblastDat2_11" localSheetId="57">#REF!</definedName>
    <definedName name="OblastDat2_11">#REF!</definedName>
    <definedName name="OblastDat2_2" localSheetId="10">#REF!</definedName>
    <definedName name="OblastDat2_2" localSheetId="57">#REF!</definedName>
    <definedName name="OblastDat2_2">#REF!</definedName>
    <definedName name="OblastDat2_28" localSheetId="10">#REF!</definedName>
    <definedName name="OblastDat2_28" localSheetId="57">#REF!</definedName>
    <definedName name="OblastDat2_28">#REF!</definedName>
    <definedName name="OblastNadpisuRadku" localSheetId="10">#REF!</definedName>
    <definedName name="OblastNadpisuRadku" localSheetId="57">#REF!</definedName>
    <definedName name="OblastNadpisuRadku">#REF!</definedName>
    <definedName name="OblastNadpisuRadku_11" localSheetId="10">#REF!</definedName>
    <definedName name="OblastNadpisuRadku_11" localSheetId="57">#REF!</definedName>
    <definedName name="OblastNadpisuRadku_11">#REF!</definedName>
    <definedName name="OblastNadpisuRadku_2" localSheetId="10">#REF!</definedName>
    <definedName name="OblastNadpisuRadku_2" localSheetId="57">#REF!</definedName>
    <definedName name="OblastNadpisuRadku_2">#REF!</definedName>
    <definedName name="OblastNadpisuRadku_28" localSheetId="10">#REF!</definedName>
    <definedName name="OblastNadpisuRadku_28" localSheetId="57">#REF!</definedName>
    <definedName name="OblastNadpisuRadku_28">#REF!</definedName>
    <definedName name="OblastNadpisuSloupcu" localSheetId="10">#REF!</definedName>
    <definedName name="OblastNadpisuSloupcu" localSheetId="57">#REF!</definedName>
    <definedName name="OblastNadpisuSloupcu">#REF!</definedName>
    <definedName name="OblastNadpisuSloupcu_11" localSheetId="10">#REF!</definedName>
    <definedName name="OblastNadpisuSloupcu_11" localSheetId="57">#REF!</definedName>
    <definedName name="OblastNadpisuSloupcu_11">#REF!</definedName>
    <definedName name="OblastNadpisuSloupcu_2" localSheetId="10">#REF!</definedName>
    <definedName name="OblastNadpisuSloupcu_2" localSheetId="57">#REF!</definedName>
    <definedName name="OblastNadpisuSloupcu_2">#REF!</definedName>
    <definedName name="OblastNadpisuSloupcu_28" localSheetId="10">#REF!</definedName>
    <definedName name="OblastNadpisuSloupcu_28" localSheetId="57">#REF!</definedName>
    <definedName name="OblastNadpisuSloupcu_28">#REF!</definedName>
    <definedName name="OMK1A" localSheetId="57">#REF!</definedName>
    <definedName name="OMK1A">#REF!</definedName>
    <definedName name="OMK1B" localSheetId="57">#REF!</definedName>
    <definedName name="OMK1B">#REF!</definedName>
    <definedName name="OMK2A" localSheetId="57">#REF!</definedName>
    <definedName name="OMK2A">#REF!</definedName>
    <definedName name="OMK2B" localSheetId="57">#REF!</definedName>
    <definedName name="OMK2B">#REF!</definedName>
    <definedName name="OMK3B" localSheetId="57">#REF!</definedName>
    <definedName name="OMK3B">#REF!</definedName>
    <definedName name="OpRisk" localSheetId="57">#REF!</definedName>
    <definedName name="OpRisk">#REF!</definedName>
    <definedName name="opslag" localSheetId="57">#REF!</definedName>
    <definedName name="opslag">[13]PPT!$J$3:$AF$70</definedName>
    <definedName name="OVERBLIK1" localSheetId="57">#REF!</definedName>
    <definedName name="OVERBLIK1">#REF!</definedName>
    <definedName name="OVERBLIK2" localSheetId="57">#REF!</definedName>
    <definedName name="OVERBLIK2">#REF!</definedName>
    <definedName name="OVERBLIK3" localSheetId="57">#REF!</definedName>
    <definedName name="OVERBLIK3">#REF!</definedName>
    <definedName name="PCT" localSheetId="57">#REF!</definedName>
    <definedName name="PCT">'[4]Lists-Aux'!$U:$U</definedName>
    <definedName name="PI" localSheetId="57">#REF!</definedName>
    <definedName name="PI">'[4]Lists-Aux'!$V:$V</definedName>
    <definedName name="PL" localSheetId="57">#REF!</definedName>
    <definedName name="PL">'[4]Lists-Aux'!$W:$W</definedName>
    <definedName name="PR" localSheetId="57">#REF!</definedName>
    <definedName name="PR">'[4]Lists-Aux'!$X:$X</definedName>
    <definedName name="Print_Area_MI" localSheetId="10">#REF!</definedName>
    <definedName name="Print_Area_MI" localSheetId="57">#REF!</definedName>
    <definedName name="Print_Area_MI">#REF!</definedName>
    <definedName name="Print_Area_MI_11" localSheetId="10">#REF!</definedName>
    <definedName name="Print_Area_MI_11" localSheetId="57">#REF!</definedName>
    <definedName name="Print_Area_MI_11">#REF!</definedName>
    <definedName name="Print_Area_MI_2" localSheetId="10">#REF!</definedName>
    <definedName name="Print_Area_MI_2" localSheetId="57">#REF!</definedName>
    <definedName name="Print_Area_MI_2">#REF!</definedName>
    <definedName name="Print_Area_MI_28" localSheetId="10">#REF!</definedName>
    <definedName name="Print_Area_MI_28" localSheetId="57">#REF!</definedName>
    <definedName name="Print_Area_MI_28">#REF!</definedName>
    <definedName name="Print_Titles_MI" localSheetId="10">#REF!</definedName>
    <definedName name="Print_Titles_MI" localSheetId="57">#REF!</definedName>
    <definedName name="Print_Titles_MI">#REF!</definedName>
    <definedName name="Print_Titles_MI_11" localSheetId="10">#REF!</definedName>
    <definedName name="Print_Titles_MI_11" localSheetId="57">#REF!</definedName>
    <definedName name="Print_Titles_MI_11">#REF!</definedName>
    <definedName name="Print_Titles_MI_2" localSheetId="10">#REF!</definedName>
    <definedName name="Print_Titles_MI_2" localSheetId="57">#REF!</definedName>
    <definedName name="Print_Titles_MI_2">#REF!</definedName>
    <definedName name="Print_Titles_MI_28" localSheetId="10">#REF!</definedName>
    <definedName name="Print_Titles_MI_28" localSheetId="57">#REF!</definedName>
    <definedName name="Print_Titles_MI_28">#REF!</definedName>
    <definedName name="qwe" localSheetId="57" hidden="1">#REF!</definedName>
    <definedName name="qwe" hidden="1">[6]Rapport!$U$104</definedName>
    <definedName name="rfgf" localSheetId="10">'[1]Table 39_'!#REF!</definedName>
    <definedName name="rfgf" localSheetId="57">#REF!</definedName>
    <definedName name="rfgf">'[1]Table 39_'!#REF!</definedName>
    <definedName name="RP" localSheetId="57">#REF!</definedName>
    <definedName name="RP">'[4]Lists-Aux'!$Z:$Z</definedName>
    <definedName name="rrr" localSheetId="57">#REF!</definedName>
    <definedName name="rrr">[9]Members!$D$3:E$2477</definedName>
    <definedName name="RSP" localSheetId="57">#REF!</definedName>
    <definedName name="RSP">'[4]Lists-Aux'!$AA:$AA</definedName>
    <definedName name="RT" localSheetId="57">#REF!</definedName>
    <definedName name="RT">'[4]Lists-Aux'!$AB:$AB</definedName>
    <definedName name="RTT" localSheetId="57">#REF!</definedName>
    <definedName name="RTT">'[4]Lists-Aux'!$AC:$AC</definedName>
    <definedName name="sdf" localSheetId="57" hidden="1">#REF!</definedName>
    <definedName name="sdf" hidden="1">[6]Rapport!$U$100</definedName>
    <definedName name="sdg" localSheetId="57" hidden="1">#REF!</definedName>
    <definedName name="sdg" hidden="1">[6]Rapport!$U$105</definedName>
    <definedName name="segghhf" localSheetId="57" hidden="1">#REF!</definedName>
    <definedName name="segghhf" hidden="1">[6]Rapport!$U$102</definedName>
    <definedName name="SOLVENS1" localSheetId="57">#REF!</definedName>
    <definedName name="SOLVENS1">#REF!</definedName>
    <definedName name="ST" localSheetId="57">#REF!</definedName>
    <definedName name="ST">'[4]Lists-Aux'!$AD:$AD</definedName>
    <definedName name="TA" localSheetId="57">#REF!</definedName>
    <definedName name="TA">'[7]Lists-Aux'!$AE:$AE</definedName>
    <definedName name="TD" localSheetId="57">#REF!</definedName>
    <definedName name="TD">'[4]Lists-Aux'!$AI:$AI</definedName>
    <definedName name="temp1" localSheetId="57" hidden="1">#REF!</definedName>
    <definedName name="temp1" hidden="1">[14]Rapport!$U$108</definedName>
    <definedName name="temp10" localSheetId="57" hidden="1">#REF!</definedName>
    <definedName name="temp10" hidden="1">[14]Rapport!$U$103</definedName>
    <definedName name="temp2" localSheetId="57" hidden="1">#REF!</definedName>
    <definedName name="temp2" hidden="1">[14]Rapport!$U$104</definedName>
    <definedName name="temp3" localSheetId="57" hidden="1">#REF!</definedName>
    <definedName name="temp3" hidden="1">[14]Rapport!$U$100</definedName>
    <definedName name="temp4" localSheetId="57" hidden="1">#REF!</definedName>
    <definedName name="temp4" hidden="1">[14]Rapport!$U$106</definedName>
    <definedName name="temp5" localSheetId="57" hidden="1">#REF!</definedName>
    <definedName name="temp5" hidden="1">[14]Rapport!$U$107</definedName>
    <definedName name="temp6" localSheetId="57" hidden="1">#REF!</definedName>
    <definedName name="temp6" hidden="1">[14]Rapport!$U$105</definedName>
    <definedName name="temp7" localSheetId="57" hidden="1">#REF!</definedName>
    <definedName name="temp7" hidden="1">[14]Rapport!$U$101</definedName>
    <definedName name="temp8" localSheetId="57" hidden="1">#REF!</definedName>
    <definedName name="temp8" hidden="1">[14]Rapport!$U$102</definedName>
    <definedName name="temp9" localSheetId="57" hidden="1">#REF!</definedName>
    <definedName name="temp9" hidden="1">[14]Rapport!$U$109</definedName>
    <definedName name="TI" localSheetId="57">#REF!</definedName>
    <definedName name="TI">'[4]Lists-Aux'!$AF:$AF</definedName>
    <definedName name="TLKRE1A" localSheetId="57">#REF!</definedName>
    <definedName name="TLKRE1A">#REF!</definedName>
    <definedName name="TLKRE1B" localSheetId="57">#REF!</definedName>
    <definedName name="TLKRE1B">#REF!</definedName>
    <definedName name="_xlnm.Print_Area" localSheetId="8">'EU KM2'!$B$2:$D$23</definedName>
    <definedName name="_xlnm.Print_Area" localSheetId="9">'EU TLAC 1'!$B$2:$D$42</definedName>
    <definedName name="_xlnm.Print_Area" localSheetId="10">'EU TLAC3'!$B$2:$I$12</definedName>
    <definedName name="_xlnm.Print_Titles" localSheetId="9">'EU TLAC 1'!$4:$5</definedName>
    <definedName name="UES" localSheetId="57">#REF!</definedName>
    <definedName name="UES">'[4]Lists-Aux'!$AG:$AG</definedName>
    <definedName name="Valid1" localSheetId="10">#REF!</definedName>
    <definedName name="Valid1" localSheetId="57">#REF!</definedName>
    <definedName name="Valid1">#REF!</definedName>
    <definedName name="Valid2" localSheetId="10">#REF!</definedName>
    <definedName name="Valid2" localSheetId="57">#REF!</definedName>
    <definedName name="Valid2">#REF!</definedName>
    <definedName name="Valid3" localSheetId="10">#REF!</definedName>
    <definedName name="Valid3" localSheetId="57">#REF!</definedName>
    <definedName name="Valid3">#REF!</definedName>
    <definedName name="Valid4" localSheetId="10">#REF!</definedName>
    <definedName name="Valid4" localSheetId="57">#REF!</definedName>
    <definedName name="Valid4">#REF!</definedName>
    <definedName name="Valid5" localSheetId="10">#REF!</definedName>
    <definedName name="Valid5" localSheetId="57">#REF!</definedName>
    <definedName name="Valid5">#REF!</definedName>
    <definedName name="XBRL" localSheetId="57">#REF!</definedName>
    <definedName name="XBRL">[5]Lists!$A$17:$A$19</definedName>
    <definedName name="XX" localSheetId="57">#REF!</definedName>
    <definedName name="XX">[4]Dimensions!$B$2:$B$78</definedName>
    <definedName name="YesNo" localSheetId="57">#REF!</definedName>
    <definedName name="YesNo">[3]Parameters!$C$90:$C$91</definedName>
    <definedName name="YesNoBasel2" localSheetId="57">#REF!</definedName>
    <definedName name="YesNoBasel2">[3]Parameters!#REF!</definedName>
    <definedName name="YesNoNA" localSheetId="57">#REF!</definedName>
    <definedName name="YesNoNA">#REF!</definedName>
    <definedName name="zxasdafsds" localSheetId="10">#REF!</definedName>
    <definedName name="zxasdafsds" localSheetId="57">#REF!</definedName>
    <definedName name="zxasdafsds">#REF!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97" l="1"/>
  <c r="H5" i="17"/>
  <c r="D5" i="38" l="1"/>
  <c r="E5" i="38" s="1"/>
  <c r="I5" i="38" s="1"/>
  <c r="B12" i="108"/>
  <c r="B17" i="110" s="1"/>
  <c r="B5" i="104"/>
  <c r="B6" i="72" s="1"/>
  <c r="B4" i="107" l="1"/>
  <c r="B4" i="71"/>
  <c r="B4" i="116"/>
  <c r="B5" i="26"/>
  <c r="B5" i="110"/>
  <c r="F5" i="38"/>
  <c r="J5" i="38" s="1"/>
  <c r="H5" i="38"/>
  <c r="B4" i="111"/>
  <c r="G5" i="38"/>
  <c r="K5" i="38" s="1"/>
  <c r="B7" i="109"/>
  <c r="B5" i="105"/>
  <c r="B5" i="106"/>
  <c r="B4" i="108"/>
  <c r="B4" i="30"/>
  <c r="B6" i="112" l="1"/>
  <c r="B6" i="113" s="1"/>
  <c r="B6" i="114" s="1"/>
  <c r="B6" i="118"/>
  <c r="B4" i="117"/>
  <c r="B4" i="103"/>
  <c r="B10" i="106"/>
  <c r="B11" i="106" s="1"/>
  <c r="B12" i="106" s="1"/>
  <c r="B13" i="106" s="1"/>
  <c r="B14" i="106" s="1"/>
  <c r="B15" i="106" s="1"/>
  <c r="B16" i="106" s="1"/>
  <c r="B17" i="106" s="1"/>
  <c r="D6" i="69" l="1"/>
  <c r="D4" i="19"/>
  <c r="E4" i="19" s="1"/>
  <c r="G6" i="69" l="1"/>
  <c r="E6" i="69"/>
  <c r="F6" i="69"/>
  <c r="D5" i="54"/>
  <c r="B5" i="31"/>
  <c r="B6" i="32" s="1"/>
  <c r="B4" i="36" s="1"/>
  <c r="B4" i="66" s="1"/>
  <c r="B7" i="39" s="1"/>
  <c r="D5" i="18"/>
  <c r="E5" i="18" s="1"/>
  <c r="B5" i="28" l="1"/>
  <c r="B4" i="37" s="1"/>
  <c r="B7" i="27"/>
  <c r="B5" i="29"/>
  <c r="B7" i="68"/>
  <c r="B7" i="43"/>
  <c r="B5" i="52"/>
  <c r="B7" i="45"/>
  <c r="B6" i="46" s="1"/>
  <c r="F5" i="18"/>
  <c r="D4" i="63"/>
  <c r="D5" i="17"/>
  <c r="E5" i="17" l="1"/>
  <c r="F5" i="17"/>
  <c r="G5" i="17"/>
  <c r="F4" i="63"/>
  <c r="E4" i="63"/>
  <c r="B5" i="60"/>
  <c r="B4" i="61" s="1"/>
  <c r="B6" i="119"/>
  <c r="B5" i="120" s="1"/>
  <c r="B4" i="93"/>
  <c r="B5" i="95"/>
  <c r="B5" i="96" s="1"/>
  <c r="C6" i="98" s="1"/>
  <c r="C5" i="40"/>
  <c r="D4" i="16"/>
  <c r="C7" i="99" l="1"/>
  <c r="C9" i="101" s="1"/>
  <c r="B5" i="126" s="1"/>
  <c r="B9" i="127" s="1"/>
  <c r="C9" i="128" s="1"/>
  <c r="C6" i="1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Susanne Fjorbak Jensen</author>
  </authors>
  <commentList>
    <comment ref="H6" authorId="0" shapeId="0" xr:uid="{CC18B82A-1C36-4F37-9C68-FE2FC4F4E49E}">
      <text>
        <r>
          <rPr>
            <b/>
            <sz val="9"/>
            <color indexed="81"/>
            <rFont val="Tahoma"/>
            <family val="2"/>
          </rPr>
          <t>Susanne Fjorbak Jensen:</t>
        </r>
        <r>
          <rPr>
            <sz val="9"/>
            <color indexed="81"/>
            <rFont val="Tahoma"/>
            <family val="2"/>
          </rPr>
          <t xml:space="preserve">
</t>
        </r>
      </text>
    </comment>
  </commentList>
</comments>
</file>

<file path=xl/sharedStrings.xml><?xml version="1.0" encoding="utf-8"?>
<sst xmlns="http://schemas.openxmlformats.org/spreadsheetml/2006/main" count="6863" uniqueCount="2224">
  <si>
    <t>Total</t>
  </si>
  <si>
    <t>Common Equity Tier 1 (CET1) capital before regulatory adjustments</t>
  </si>
  <si>
    <t>Additional Tier 1 (AT1) capital: instruments</t>
  </si>
  <si>
    <t>Additional Tier 1 (AT1) capital before regulatory adjustments</t>
  </si>
  <si>
    <t>Additional Tier 1 (AT1) capital: regulatory adjustments</t>
  </si>
  <si>
    <t>Total regulatory adjustments to Additional Tier 1 (AT1) capital</t>
  </si>
  <si>
    <t>Tier 1 capital (T1 = CET1 + AT1)</t>
  </si>
  <si>
    <t>Total regulatory adjustments to Tier 2 (T2) capital</t>
  </si>
  <si>
    <t>Total capital (TC = T1 + T2)</t>
  </si>
  <si>
    <t>Total risk-weighted assets</t>
  </si>
  <si>
    <t>Total capital (as a percentage of total risk exposure amount)</t>
  </si>
  <si>
    <t>Tier 1 (as a percentage of total risk exposure amount)</t>
  </si>
  <si>
    <t>Common Equity Tier 1 (as a percentage of total risk exposure amount)</t>
  </si>
  <si>
    <t>Available capital (amounts)</t>
  </si>
  <si>
    <t>Tier 1 capital</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</si>
  <si>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</si>
  <si>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</si>
  <si>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</si>
  <si>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</si>
  <si>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 as if IFRS 9 or analogous ECLs transitional arrangements had not been applied</t>
  </si>
  <si>
    <t>Capital ratios</t>
  </si>
  <si>
    <t>%</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</si>
  <si>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</si>
  <si>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</si>
  <si>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</si>
  <si>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</si>
  <si>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t>
  </si>
  <si>
    <t>DKKm / %</t>
  </si>
  <si>
    <t>Leverage ratio total exposure measure</t>
  </si>
  <si>
    <t>Credit risk (excluding CCR)</t>
  </si>
  <si>
    <t>Of which the standardised approach</t>
  </si>
  <si>
    <t>Of which the foundation IRB (FIRB) approach</t>
  </si>
  <si>
    <t>Of which internal model method (IMM)</t>
  </si>
  <si>
    <t>Settlement risk</t>
  </si>
  <si>
    <t>Market risk</t>
  </si>
  <si>
    <t>Of which IMA</t>
  </si>
  <si>
    <t>Large exposures</t>
  </si>
  <si>
    <t>Operational risk</t>
  </si>
  <si>
    <t>Amounts below the thresholds for deduction (subject to 250% risk weight)</t>
  </si>
  <si>
    <t>On-balance sheet exposures (excluding derivatives and SFTs)</t>
  </si>
  <si>
    <t>Derivative exposures</t>
  </si>
  <si>
    <t>Securities financing transaction exposures</t>
  </si>
  <si>
    <t>Other off-balance sheet exposures</t>
  </si>
  <si>
    <t>Leverage ratio</t>
  </si>
  <si>
    <t>Choice on transitional arrangements for the definition of the capital measure</t>
  </si>
  <si>
    <t>Capital instruments and the related share premium accounts</t>
  </si>
  <si>
    <t>Funds for general banking risk</t>
  </si>
  <si>
    <t>Minority interests (amount allowed in consolidated CET1)</t>
  </si>
  <si>
    <t>Additional value adjustments (negative amount)</t>
  </si>
  <si>
    <t>Empty set in the EU</t>
  </si>
  <si>
    <t>Any increase in equity that results from securitised assets (negative amount)</t>
  </si>
  <si>
    <t>Gains or losses on liabilities valued at fair value resulting from changes in own credit standing</t>
  </si>
  <si>
    <t>Defined-benefit pension fund assets (negative amount)</t>
  </si>
  <si>
    <t>Exposure amount of the following items which qualify for a RW of 1250%, where the institution opts for the deduction alternative</t>
  </si>
  <si>
    <t>Losses for the current financial year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</si>
  <si>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</si>
  <si>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Credit risk adjustments</t>
  </si>
  <si>
    <t>Credit risk adjustments included in T2 in respect of exposures subject to standardised approach (prior to the application of the cap)</t>
  </si>
  <si>
    <t>Cap on inclusion of credit risk adjustments in T2 under standardised approach</t>
  </si>
  <si>
    <t>(Asset amounts deducted in determining Tier 1 capital)</t>
  </si>
  <si>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</si>
  <si>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</si>
  <si>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</si>
  <si>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</si>
  <si>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</si>
  <si>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</si>
  <si>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EU-14a</t>
  </si>
  <si>
    <t>EU-15a</t>
  </si>
  <si>
    <t>(Netted amounts of cash payables and cash receivables of gross SFT assets)</t>
  </si>
  <si>
    <t>Counterparty credit risk exposure for SFT assets</t>
  </si>
  <si>
    <t>Agent transaction exposures</t>
  </si>
  <si>
    <t>(Exempted CCP leg of client-cleared SFT exposure)</t>
  </si>
  <si>
    <t>Off-balance sheet exposures at gross notional amount</t>
  </si>
  <si>
    <t>(Adjustments for conversion to credit equivalent amounts)</t>
  </si>
  <si>
    <t>EU-19a</t>
  </si>
  <si>
    <t>EU-19b</t>
  </si>
  <si>
    <t>Central governments or central banks</t>
  </si>
  <si>
    <t>Institutions</t>
  </si>
  <si>
    <t>Corporates</t>
  </si>
  <si>
    <t>Retail</t>
  </si>
  <si>
    <t>Equity</t>
  </si>
  <si>
    <t>Public sector entities</t>
  </si>
  <si>
    <t>Multilateral development banks</t>
  </si>
  <si>
    <t>Secured by mortgages on immovable property</t>
  </si>
  <si>
    <t>Exposures in default</t>
  </si>
  <si>
    <t>Covered bonds</t>
  </si>
  <si>
    <t>Loans and advances</t>
  </si>
  <si>
    <t>Of which defaulted</t>
  </si>
  <si>
    <t>Of which impaired</t>
  </si>
  <si>
    <t>On non-performing exposures</t>
  </si>
  <si>
    <t>Collaterals and financial guarantees received</t>
  </si>
  <si>
    <t>RWAs and RWA density</t>
  </si>
  <si>
    <t>Regional government or local authorities</t>
  </si>
  <si>
    <t>Exposures associated with particularly high risk</t>
  </si>
  <si>
    <t>Institutions and corporates with short-term credit assessment</t>
  </si>
  <si>
    <t>Collective investment undertakings</t>
  </si>
  <si>
    <t xml:space="preserve">Other items </t>
  </si>
  <si>
    <t xml:space="preserve">Secured by mortgages on immovable property </t>
  </si>
  <si>
    <t>Risk weight</t>
  </si>
  <si>
    <t>Of which unrated</t>
  </si>
  <si>
    <t>Others</t>
  </si>
  <si>
    <t>International organisations</t>
  </si>
  <si>
    <t>Institutions and corporates with a short-term credit assessment</t>
  </si>
  <si>
    <t>Other items</t>
  </si>
  <si>
    <t xml:space="preserve">Total </t>
  </si>
  <si>
    <t xml:space="preserve">Retail </t>
  </si>
  <si>
    <t>EEPE</t>
  </si>
  <si>
    <t>RWAs</t>
  </si>
  <si>
    <t>Financial collateral simple method (for SFTs)</t>
  </si>
  <si>
    <t>Financial collateral comprehensive method (for SFTs)</t>
  </si>
  <si>
    <t>VaR for SFTs</t>
  </si>
  <si>
    <t>Exposure value</t>
  </si>
  <si>
    <t>Fair value of collateral received</t>
  </si>
  <si>
    <t>Fair value of posted collateral</t>
  </si>
  <si>
    <t>Segregated</t>
  </si>
  <si>
    <t>Unsegregated</t>
  </si>
  <si>
    <t>Collateral used in SFTs</t>
  </si>
  <si>
    <t>Exposures to QCCPs (total)</t>
  </si>
  <si>
    <t>Segregated initial margin</t>
  </si>
  <si>
    <t>Non-segregated initial margin</t>
  </si>
  <si>
    <t>Prefunded default fund contributions</t>
  </si>
  <si>
    <t>Exposures to non-QCCPs (total)</t>
  </si>
  <si>
    <t>Exposures for trades at non-QCCPs (excluding initial margin and default fund contributions); of which</t>
  </si>
  <si>
    <t>Unfunded default fund contributions</t>
  </si>
  <si>
    <t>Total high-quality liquid assets (HQLA)</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</si>
  <si>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</si>
  <si>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</si>
  <si>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</si>
  <si>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</si>
  <si>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</si>
  <si>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</si>
  <si>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</si>
  <si>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Outflows related to loss of funding on debt products</t>
  </si>
  <si>
    <t>Credit and liquidity facilities</t>
  </si>
  <si>
    <t>Other contractual funding obligations</t>
  </si>
  <si>
    <t>Other contingent funding obligations</t>
  </si>
  <si>
    <t>EU-20a</t>
  </si>
  <si>
    <t>EU-20b</t>
  </si>
  <si>
    <t>EU-20c</t>
  </si>
  <si>
    <t>Inflows from fully performing exposures</t>
  </si>
  <si>
    <t>Other cash inflows</t>
  </si>
  <si>
    <t>Inflows Subject to 75% Cap</t>
  </si>
  <si>
    <t>LIQUIDITY BUFFER</t>
  </si>
  <si>
    <t>TOTAL NET CASH OUTFLOWS</t>
  </si>
  <si>
    <t>LIQUIDITY COVERAGE RATIO (%)</t>
  </si>
  <si>
    <t>General credit exposures</t>
  </si>
  <si>
    <t>Own funds requirements</t>
  </si>
  <si>
    <t>010</t>
  </si>
  <si>
    <t>020</t>
  </si>
  <si>
    <t>030</t>
  </si>
  <si>
    <t>040</t>
  </si>
  <si>
    <t>050</t>
  </si>
  <si>
    <t>060</t>
  </si>
  <si>
    <t>070</t>
  </si>
  <si>
    <t>080</t>
  </si>
  <si>
    <t>090</t>
  </si>
  <si>
    <t>100</t>
  </si>
  <si>
    <t>110</t>
  </si>
  <si>
    <t>120</t>
  </si>
  <si>
    <t>Outright products</t>
  </si>
  <si>
    <t>Securitisation (specific risk)</t>
  </si>
  <si>
    <t>Intangible assets (net of related tax liability) (negative amount)</t>
  </si>
  <si>
    <t>Collateral used in derivative transactions</t>
  </si>
  <si>
    <t>Intangible assets</t>
  </si>
  <si>
    <t>Spar Nord Bank A/S</t>
  </si>
  <si>
    <t>(DKKm)</t>
  </si>
  <si>
    <t>DKKm</t>
  </si>
  <si>
    <t xml:space="preserve">Quarter ending on </t>
  </si>
  <si>
    <t>CASH-INFLOWS</t>
  </si>
  <si>
    <t>CASH OUTFLOWS</t>
  </si>
  <si>
    <t>HIGH-QUALITY LIQUID ASSETS</t>
  </si>
  <si>
    <t>TOTAL CASH OUTFLOWS</t>
  </si>
  <si>
    <t>TOTAL CASH INFLOWS</t>
  </si>
  <si>
    <t>(Excess inflows from a related specialised credit institution)</t>
  </si>
  <si>
    <t>TOTAL ADJUSTED VALUE</t>
  </si>
  <si>
    <t>Information and communication</t>
  </si>
  <si>
    <t>Exposures for trades at QCCPs (excluding initial margin and default fund contributions); of which</t>
  </si>
  <si>
    <t>Interest rate risk (general and specific)</t>
  </si>
  <si>
    <t>Equity risk (general and specific)</t>
  </si>
  <si>
    <t>Scenario approach</t>
  </si>
  <si>
    <t>Return to Index</t>
  </si>
  <si>
    <t xml:space="preserve">IFRS9-FL - Comparison of own funds, capital and leverage ratios to IFRS9 </t>
  </si>
  <si>
    <t>EU CR5 - Standardised approach</t>
  </si>
  <si>
    <t>EU CCR8 - Exposures to CCPs</t>
  </si>
  <si>
    <t>EU LIQ1 - Liquidity Coverage Ratio</t>
  </si>
  <si>
    <t>EU MR1 - Market risk under the standardised approach</t>
  </si>
  <si>
    <t>Disclaimer</t>
  </si>
  <si>
    <t>Accumulated impairment, accumulated negative changes in fair value due to credit risk and provisions</t>
  </si>
  <si>
    <t>Collaterals received and financial guarantees received on forborne exposures</t>
  </si>
  <si>
    <t>Performing forborne</t>
  </si>
  <si>
    <t>Non-performing forborne</t>
  </si>
  <si>
    <t>On performing forborne exposures</t>
  </si>
  <si>
    <t>On non-performing forborne exposures</t>
  </si>
  <si>
    <t>Debt Securities</t>
  </si>
  <si>
    <t>Loan commitments given</t>
  </si>
  <si>
    <t>Performing exposures</t>
  </si>
  <si>
    <t>Non-performing exposures</t>
  </si>
  <si>
    <t>Gross carrying amount/nominal amount</t>
  </si>
  <si>
    <t>Accumulated  partial write-off</t>
  </si>
  <si>
    <t>Performing exposures - Accumulated impairment and provisions</t>
  </si>
  <si>
    <t xml:space="preserve">Non-performing exposures - Accumulated impairment, accumulated  negative changes in fair value due to credit risk and provisions </t>
  </si>
  <si>
    <t>On performing exposures</t>
  </si>
  <si>
    <t>of which: stage 1</t>
  </si>
  <si>
    <t>of which: stage 2</t>
  </si>
  <si>
    <t>of which: stage 3</t>
  </si>
  <si>
    <t>Central banks</t>
  </si>
  <si>
    <t>General governments</t>
  </si>
  <si>
    <t>Credit institutions</t>
  </si>
  <si>
    <t>Other financial corporations</t>
  </si>
  <si>
    <t>Non-financial corporations</t>
  </si>
  <si>
    <t>Households</t>
  </si>
  <si>
    <t>Collateral obtained by taking possession accumulated</t>
  </si>
  <si>
    <t>Value at initial recognition</t>
  </si>
  <si>
    <t>Accumulated negative changes</t>
  </si>
  <si>
    <t>Property Plant and Equipment (PP&amp;E)</t>
  </si>
  <si>
    <t>Other than Property Plant and Equipment</t>
  </si>
  <si>
    <t>Net exposure value</t>
  </si>
  <si>
    <t>On demand</t>
  </si>
  <si>
    <t>&lt;= 1 year</t>
  </si>
  <si>
    <t>&gt; 1 year &lt;= 5 years</t>
  </si>
  <si>
    <t>&gt; 5 years</t>
  </si>
  <si>
    <t>No stated maturity</t>
  </si>
  <si>
    <t>Total risk exposure amount</t>
  </si>
  <si>
    <t>Countercyclical capital buffer</t>
  </si>
  <si>
    <t>Composition of capital</t>
  </si>
  <si>
    <t>Credit risk</t>
  </si>
  <si>
    <t>Counterparty credit risk</t>
  </si>
  <si>
    <t>Liquidity coverage ratio</t>
  </si>
  <si>
    <t>Debt securities</t>
  </si>
  <si>
    <t>130</t>
  </si>
  <si>
    <t>140</t>
  </si>
  <si>
    <t>150</t>
  </si>
  <si>
    <t>160</t>
  </si>
  <si>
    <t>170</t>
  </si>
  <si>
    <t>180</t>
  </si>
  <si>
    <t>190</t>
  </si>
  <si>
    <t>200</t>
  </si>
  <si>
    <t>210</t>
  </si>
  <si>
    <t>220</t>
  </si>
  <si>
    <t>Of which SMEs</t>
  </si>
  <si>
    <t>CET1 capital</t>
  </si>
  <si>
    <t>CET1 capital as if IFRS 9 or analogous ECLs transitional arrangements had not been applied</t>
  </si>
  <si>
    <t>2a</t>
  </si>
  <si>
    <t>CET1 capital as if the temporary treatment of unrealised gains and losses measured at fair value through OCI (other comprehensive income) in accordance with Article 468 of the CRR had not been applied</t>
  </si>
  <si>
    <t>4a</t>
  </si>
  <si>
    <t>Tier 1 capital as if the temporary treatment of unrealised gains and losses measured at fair value through OCI in accordance with Article 468 of the CRR had not been applied</t>
  </si>
  <si>
    <t>6a</t>
  </si>
  <si>
    <t>Total capital as if the temporary treatment of unrealised gains and losses measured at fair value through OCI in accordance with Article 468 of the CRR had not been applied</t>
  </si>
  <si>
    <t>CET1 (as a percentage of risk exposure amount)</t>
  </si>
  <si>
    <t>CET1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</si>
  <si>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</si>
  <si>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</si>
  <si>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12a</t>
  </si>
  <si>
    <t>Tier 1 (as a percentage of risk exposure amount) as if the temporary treatment of unrealised gains and losses measured at fair value through OCI in accordance with Article 468 of the CRR had not been applied</t>
  </si>
  <si>
    <t>14a</t>
  </si>
  <si>
    <t>Total capital (as a percentage of risk exposure amount) as if the temporary treatment of unrealised gains and losses measured at fair value through OCI in accordance with Article 468 of the CRR had not been applied</t>
  </si>
  <si>
    <t xml:space="preserve">Leverage ratio as if IFRS 9 or analogous ECLs transitional arrangements had not been applied </t>
  </si>
  <si>
    <t>17a</t>
  </si>
  <si>
    <t>Leverage ratio as if the temporary treatment of unrealised gains and losses measured at fair value through OCI in accordance with Article 468 of the CRR had not been applied</t>
  </si>
  <si>
    <t>Additional description</t>
  </si>
  <si>
    <t xml:space="preserve">Spar Nord Bank A/S has chosen not to implement the temporary treatment of unrealised gains and losses measured at fair value through OCI (other comprehensive income) in accordance with Article 468 of the CRR. 
</t>
  </si>
  <si>
    <t>Applicable amount</t>
  </si>
  <si>
    <t>Total assets as per published financial statements</t>
  </si>
  <si>
    <t>Adjustments for derivative financial instruments</t>
  </si>
  <si>
    <t xml:space="preserve">Leverage ratio </t>
  </si>
  <si>
    <t>CRR leverage ratio exposures</t>
  </si>
  <si>
    <t>EU-1</t>
  </si>
  <si>
    <t>EU-2</t>
  </si>
  <si>
    <t>EU-3</t>
  </si>
  <si>
    <t>EU-4</t>
  </si>
  <si>
    <t>EU-5</t>
  </si>
  <si>
    <t>EU-6</t>
  </si>
  <si>
    <t>EU-7</t>
  </si>
  <si>
    <t>EU-8</t>
  </si>
  <si>
    <t>EU-9</t>
  </si>
  <si>
    <t>EU-10</t>
  </si>
  <si>
    <t>EU-11</t>
  </si>
  <si>
    <t>EU-12</t>
  </si>
  <si>
    <t>Trading book exposures</t>
  </si>
  <si>
    <t>Banking book exposures, of which:</t>
  </si>
  <si>
    <t xml:space="preserve">Exposures treated as sovereigns </t>
  </si>
  <si>
    <r>
      <t xml:space="preserve">Exposures to regional governments, MDB, international organisations and PSE </t>
    </r>
    <r>
      <rPr>
        <b/>
        <sz val="11"/>
        <color theme="1"/>
        <rFont val="Century Gothic"/>
        <family val="2"/>
      </rPr>
      <t>not</t>
    </r>
    <r>
      <rPr>
        <sz val="11"/>
        <color theme="1"/>
        <rFont val="Century Gothic"/>
        <family val="2"/>
      </rPr>
      <t xml:space="preserve"> treated as sovereigns</t>
    </r>
  </si>
  <si>
    <t>Secured by mortgages of immovable properties</t>
  </si>
  <si>
    <t>Retail exposures</t>
  </si>
  <si>
    <t>Other exposures (eg equity, securitisations, and other non-credit obligations assets)</t>
  </si>
  <si>
    <t xml:space="preserve">     Residential immovable property</t>
  </si>
  <si>
    <t xml:space="preserve">     Commercial Immovable property</t>
  </si>
  <si>
    <t xml:space="preserve">     Movable property (auto, shipping, etc.)</t>
  </si>
  <si>
    <t xml:space="preserve">     Equity and debt instruments</t>
  </si>
  <si>
    <t xml:space="preserve">     Other</t>
  </si>
  <si>
    <t xml:space="preserve">EU CC1 - Composition of regulatory own funds </t>
  </si>
  <si>
    <t xml:space="preserve">Capital instruments and the related share premium accounts </t>
  </si>
  <si>
    <t xml:space="preserve">Retained earnings </t>
  </si>
  <si>
    <t>Accumulated other comprehensive income (and other reserves)</t>
  </si>
  <si>
    <t>EU-3a</t>
  </si>
  <si>
    <t xml:space="preserve">Amount of qualifying items referred to in Article 484 (3) CRR and the related share premium accounts subject to phase out from CET1 </t>
  </si>
  <si>
    <t xml:space="preserve">Independently reviewed interim profits net of any foreseeable charge or dividend </t>
  </si>
  <si>
    <t>Source based on reference numbers/letters of the balance sheet under the regulatory scope of consolidation </t>
  </si>
  <si>
    <t xml:space="preserve">Common Equity Tier 1 (CET1) capital:  instruments and reserves                                             </t>
  </si>
  <si>
    <t>Common Equity Tier 1 (CET1) capital: regulatory adjustments </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</si>
  <si>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</si>
  <si>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</si>
  <si>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</si>
  <si>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</si>
  <si>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</si>
  <si>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</si>
  <si>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</si>
  <si>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EU-20d</t>
  </si>
  <si>
    <t>Deferred tax assets arising from temporary differences (amount above 10% threshold, net of related tax liability where the conditions in Article 38 (3) CRR are met) (negative amount)</t>
  </si>
  <si>
    <t>Amount exceeding the 17,65% threshold (negative amount)</t>
  </si>
  <si>
    <t>EU-25a</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</si>
  <si>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</si>
  <si>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</si>
  <si>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</si>
  <si>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</si>
  <si>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</si>
  <si>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</si>
  <si>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Amount of qualifying items referred to in Article 484 (4) CRR and the related share premium accounts subject to phase out from AT1 as described in Article 486(3) CRR</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</si>
  <si>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</si>
  <si>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</si>
  <si>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</si>
  <si>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</si>
  <si>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</si>
  <si>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</si>
  <si>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</si>
  <si>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</si>
  <si>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</si>
  <si>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</si>
  <si>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</si>
  <si>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 xml:space="preserve">Additional Tier 1 (AT1) capital </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</si>
  <si>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</si>
  <si>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</si>
  <si>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</si>
  <si>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</si>
  <si>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</si>
  <si>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</si>
  <si>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Tier 2 (T2) capital before regulatory adjustments</t>
  </si>
  <si>
    <t>Tier 2 (T2) capital: regulatory adjustments </t>
  </si>
  <si>
    <t>Direct, indirect and synthetic holdings by an institution of own T2 instruments and subordinated loans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</si>
  <si>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</si>
  <si>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</si>
  <si>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</si>
  <si>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</si>
  <si>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</si>
  <si>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</si>
  <si>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</si>
  <si>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 xml:space="preserve">Tier 2 (T2) capital </t>
  </si>
  <si>
    <t>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</si>
  <si>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</si>
  <si>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EU-67a</t>
  </si>
  <si>
    <t>[non relevant in EU regulation]</t>
  </si>
  <si>
    <t xml:space="preserve">Common Equity Tier 1 available to meet buffers (as a percentage of risk exposure amount) </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</si>
  <si>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</si>
  <si>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</si>
  <si>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</si>
  <si>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</si>
  <si>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</si>
  <si>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internal ratings-based approach (prior to the application of the cap)</t>
  </si>
  <si>
    <t>Cap for inclusion of credit risk adjustments in T2 under internal ratings-based approach</t>
  </si>
  <si>
    <t>EU CC1 - Composition of regulatory own funds</t>
  </si>
  <si>
    <t>Tier 2 (T2) capital: instruments</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</si>
  <si>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</si>
  <si>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EU CC2 - Reconciliation of regulatory own funds to balance sheet in the audited financial statements</t>
  </si>
  <si>
    <t>Reference</t>
  </si>
  <si>
    <t>EU-9a</t>
  </si>
  <si>
    <t>EU-9b</t>
  </si>
  <si>
    <t>EU KM1 - Key metrics template</t>
  </si>
  <si>
    <t>Key metrics and overview of risk-weighted exposure amounts</t>
  </si>
  <si>
    <t xml:space="preserve">Common Equity Tier 1 (CET1) capital </t>
  </si>
  <si>
    <t xml:space="preserve">Tier 1 capital </t>
  </si>
  <si>
    <t xml:space="preserve">Total capital </t>
  </si>
  <si>
    <t>Available own funds (amounts)</t>
  </si>
  <si>
    <t>Risk-weighted exposure amounts</t>
  </si>
  <si>
    <t>Total risk-weighted exposure amount</t>
  </si>
  <si>
    <t>Capital ratios  (as a percentage of risk-weighted exposure amount)</t>
  </si>
  <si>
    <t>Common Equity Tier 1 ratio (%)</t>
  </si>
  <si>
    <t>Tier 1 ratio (%)</t>
  </si>
  <si>
    <t>Total capital ratio (%)</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</si>
  <si>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</si>
  <si>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</si>
  <si>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</si>
  <si>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</si>
  <si>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</si>
  <si>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</si>
  <si>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</si>
  <si>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t>
  </si>
  <si>
    <t>Combined buffer requirement (%)</t>
  </si>
  <si>
    <t>Overall capital requirements (%)</t>
  </si>
  <si>
    <t>CET1 available after meeting the total SREP own funds requirements (%)</t>
  </si>
  <si>
    <t>EU-7a</t>
  </si>
  <si>
    <t>EU-7b</t>
  </si>
  <si>
    <t>EU-7c</t>
  </si>
  <si>
    <t>EU-7d</t>
  </si>
  <si>
    <t>EU-8a</t>
  </si>
  <si>
    <t>EU-10a</t>
  </si>
  <si>
    <t>EU-11a</t>
  </si>
  <si>
    <t>Additional own funds requirements to address risks of excessive leverage (as a percentage of leverage ratio total exposure amount)</t>
  </si>
  <si>
    <t>Total SREP leverage ratio requirements (%)</t>
  </si>
  <si>
    <t>Overall leverage ratio requirements (%)</t>
  </si>
  <si>
    <t>EU-14b</t>
  </si>
  <si>
    <t>EU-14c</t>
  </si>
  <si>
    <t>EU-14d</t>
  </si>
  <si>
    <t>EU-14e</t>
  </si>
  <si>
    <t>Liquidity Coverage Ratio</t>
  </si>
  <si>
    <t>Total high-quality liquid assets (HQLA) (Weighted value -average)</t>
  </si>
  <si>
    <t xml:space="preserve">Cash outflows - Total weighted value </t>
  </si>
  <si>
    <t xml:space="preserve">Cash inflows - Total weighted value </t>
  </si>
  <si>
    <t>Total net cash outflows (adjusted value)</t>
  </si>
  <si>
    <t>Liquidity coverage ratio (%)</t>
  </si>
  <si>
    <t>EU-16a</t>
  </si>
  <si>
    <t>EU-16b</t>
  </si>
  <si>
    <t>Net Stable Funding Ratio</t>
  </si>
  <si>
    <t>Total available stable funding</t>
  </si>
  <si>
    <t>Total required stable funding</t>
  </si>
  <si>
    <t>NSFR ratio (%)</t>
  </si>
  <si>
    <t>EU OV1 - Overview of risk weighted exposure amounts</t>
  </si>
  <si>
    <t>Risk weighted exposure amounts (RWEAs)</t>
  </si>
  <si>
    <t>Total own funds requirements</t>
  </si>
  <si>
    <t>Of which slotting approach</t>
  </si>
  <si>
    <t>EU-4a</t>
  </si>
  <si>
    <t>Of which equities under the simple riskweighted approach</t>
  </si>
  <si>
    <t xml:space="preserve">Of which the advanced IRB (AIRB) approach </t>
  </si>
  <si>
    <t xml:space="preserve">Counterparty credit risk - CCR </t>
  </si>
  <si>
    <t xml:space="preserve">Of which the standardised approach </t>
  </si>
  <si>
    <t>Of which exposures to a CCP</t>
  </si>
  <si>
    <t>Of which credit valuation adjustment - CVA</t>
  </si>
  <si>
    <t>Of which other CCR</t>
  </si>
  <si>
    <t>Securitisation exposures in the non-trading book (after the cap)</t>
  </si>
  <si>
    <t xml:space="preserve">Of which SEC-IRBA approach </t>
  </si>
  <si>
    <t>Of which SEC-ERBA (including IAA)</t>
  </si>
  <si>
    <t xml:space="preserve">Of which SEC-SA approach </t>
  </si>
  <si>
    <t>Of which 1250%/ deduction</t>
  </si>
  <si>
    <t>Position, foreign exchange and commodities risks (Market risk)</t>
  </si>
  <si>
    <t>22a</t>
  </si>
  <si>
    <t xml:space="preserve">Of which basic indicator approach </t>
  </si>
  <si>
    <t xml:space="preserve">Of which standardised approach </t>
  </si>
  <si>
    <t xml:space="preserve">Of which advanced measurement approach </t>
  </si>
  <si>
    <t>EU-8b</t>
  </si>
  <si>
    <t>EU-23a</t>
  </si>
  <si>
    <t>EU-23b</t>
  </si>
  <si>
    <t>EU-23c</t>
  </si>
  <si>
    <t>EU-1a</t>
  </si>
  <si>
    <t xml:space="preserve"> EU OV1 - Overview of risk weighted exposure amounts</t>
  </si>
  <si>
    <t>Replacement cost (RC)</t>
  </si>
  <si>
    <t>Potential future exposure  (PFE)</t>
  </si>
  <si>
    <t>Alpha used for computing regulatory exposure value</t>
  </si>
  <si>
    <t>Exposure value pre-CRM</t>
  </si>
  <si>
    <t>Exposure value post-CRM</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</si>
  <si>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</si>
  <si>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</si>
  <si>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</si>
  <si>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</si>
  <si>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</si>
  <si>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</si>
  <si>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</si>
  <si>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</si>
  <si>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</si>
  <si>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</si>
  <si>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EU CCR1 – Analysis of CCR exposure by approach</t>
  </si>
  <si>
    <t>EU CCR2 – Transactions subject to own funds requirements for CVA risk</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</si>
  <si>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</si>
  <si>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</si>
  <si>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</si>
  <si>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</si>
  <si>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</si>
  <si>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</si>
  <si>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EU CCR3 – Standardised approach – CCR exposures by regulatory exposure class and risk weights</t>
  </si>
  <si>
    <t xml:space="preserve">Total exposure value </t>
  </si>
  <si>
    <t>EU CCR5 – Composition of collateral for CCR exposures</t>
  </si>
  <si>
    <t xml:space="preserve">Collateral type </t>
  </si>
  <si>
    <t>Cash – domestic currency</t>
  </si>
  <si>
    <t>Cash – other currencies</t>
  </si>
  <si>
    <t>Domestic sovereign debt</t>
  </si>
  <si>
    <t>Other sovereign debt</t>
  </si>
  <si>
    <t>Government agency debt</t>
  </si>
  <si>
    <t>Corporate bonds</t>
  </si>
  <si>
    <t>Equity securities</t>
  </si>
  <si>
    <t>Other collateral</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</si>
  <si>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</si>
  <si>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</si>
  <si>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</si>
  <si>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</si>
  <si>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 xml:space="preserve">   (i) OTC derivatives</t>
  </si>
  <si>
    <t xml:space="preserve">   (ii) Exchange-traded derivatives</t>
  </si>
  <si>
    <t xml:space="preserve">   (iii) SFTs</t>
  </si>
  <si>
    <t xml:space="preserve">   (iv) Netting sets where cross-product netting has been approved</t>
  </si>
  <si>
    <t>EU CCyB1 - Geographical distribution of credit exposures relevant for the calculation of the countercyclical buffer</t>
  </si>
  <si>
    <t>EU CCyB2 - Amount of institution-specific countercyclical capital buffer</t>
  </si>
  <si>
    <t>Exposure value under the standardised approach</t>
  </si>
  <si>
    <t>Exposure value under the IRB approach</t>
  </si>
  <si>
    <t>Breakdown by country:</t>
  </si>
  <si>
    <t>Sum of long and short positions of trading book exposures for SA</t>
  </si>
  <si>
    <t>Value of trading book exposures for internal models</t>
  </si>
  <si>
    <t>Securitisation exposures  Exposure value for non-trading book</t>
  </si>
  <si>
    <t>Total exposure value</t>
  </si>
  <si>
    <t>Relevant credit risk exposures - Credit risk</t>
  </si>
  <si>
    <t>Relevant credit exposures – Market risk</t>
  </si>
  <si>
    <t xml:space="preserve">Relevant credit exposures – Securitisation positions in the non-trading book </t>
  </si>
  <si>
    <t xml:space="preserve">Risk-weighted exposure amounts </t>
  </si>
  <si>
    <t>Own fund requirements weights
(%)</t>
  </si>
  <si>
    <t>Countercyclical buffer rate
(%)</t>
  </si>
  <si>
    <t>Relevant credit exposure
Market risk</t>
  </si>
  <si>
    <t>Institution specific countercyclical capital buffer rate</t>
  </si>
  <si>
    <t>Institution specific countercyclical capital buffer requirement</t>
  </si>
  <si>
    <t xml:space="preserve">EU CR1 - Performing and non-performing exposures and related provisions. </t>
  </si>
  <si>
    <t>005</t>
  </si>
  <si>
    <t>Cash balances at central banks and other demand deposits</t>
  </si>
  <si>
    <t>Off-balance-sheet exposures</t>
  </si>
  <si>
    <t>EU CR1-A Maturity of exposures</t>
  </si>
  <si>
    <t>EU CR2 - Changes in the stock of non-performing loans and advances</t>
  </si>
  <si>
    <t>EU CR1-A - Maturity of exposures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</si>
  <si>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</si>
  <si>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</si>
  <si>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</si>
  <si>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</si>
  <si>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</si>
  <si>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</si>
  <si>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</si>
  <si>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EU CQ1 - Credit quality of forborne exposures</t>
  </si>
  <si>
    <t>Gross carrying amount/nominal amount of exposures with forbearance measures</t>
  </si>
  <si>
    <t>Of which collateral and financial guarantees received on non-performing exposures with forbearance measures</t>
  </si>
  <si>
    <t>Gross carrying/nominal amount</t>
  </si>
  <si>
    <t xml:space="preserve">Of which non-performing </t>
  </si>
  <si>
    <t>Accumulated impairment</t>
  </si>
  <si>
    <t>Accumulated negative changes in fair value due to credit risk on non-performing exposures</t>
  </si>
  <si>
    <t>EU CQ5 - Credit quality of loans and advances to non-financial corporations by industry</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</si>
  <si>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</si>
  <si>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</si>
  <si>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</si>
  <si>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</si>
  <si>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</si>
  <si>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</si>
  <si>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</si>
  <si>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</si>
  <si>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</si>
  <si>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</si>
  <si>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</si>
  <si>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</si>
  <si>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</si>
  <si>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</si>
  <si>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</si>
  <si>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</si>
  <si>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</si>
  <si>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</si>
  <si>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</si>
  <si>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 Collateral obtained by taking possession and execution processes </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</si>
  <si>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</si>
  <si>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</si>
  <si>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</si>
  <si>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</si>
  <si>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</si>
  <si>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</si>
  <si>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</si>
  <si>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</si>
  <si>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EU CR4 – standardised approach – Credit risk exposure and CRM effects</t>
  </si>
  <si>
    <t>Exposures post CCF and post CRM</t>
  </si>
  <si>
    <t xml:space="preserve">RWAs density (%) </t>
  </si>
  <si>
    <t>Foreign exchange risk</t>
  </si>
  <si>
    <t xml:space="preserve">Commodity risk </t>
  </si>
  <si>
    <t xml:space="preserve">Options </t>
  </si>
  <si>
    <t>Simplified approach</t>
  </si>
  <si>
    <t>Delta-plus approach</t>
  </si>
  <si>
    <t>Interest rate risks of non-trading book activities</t>
  </si>
  <si>
    <t>EU IRRBB1 - Interest rate risks of non-trading book activities</t>
  </si>
  <si>
    <t>Changes of the economic value of equity</t>
  </si>
  <si>
    <t>Changes of the net interest income</t>
  </si>
  <si>
    <t>Supervisory shock scenarios</t>
  </si>
  <si>
    <t>Parallel up</t>
  </si>
  <si>
    <t xml:space="preserve">Parallel down </t>
  </si>
  <si>
    <t xml:space="preserve">Steepener </t>
  </si>
  <si>
    <t>Flattener</t>
  </si>
  <si>
    <t>Short rates up</t>
  </si>
  <si>
    <t>Short rates down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</si>
  <si>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</si>
  <si>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</si>
  <si>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</si>
  <si>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</si>
  <si>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</si>
  <si>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</si>
  <si>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</si>
  <si>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</si>
  <si>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EU-11b</t>
  </si>
  <si>
    <t>Other adjustments</t>
  </si>
  <si>
    <t>EU LR2 - LRCom - Leverage ratio common disclosure</t>
  </si>
  <si>
    <t>On-balance sheet items (excluding derivatives, SFTs, but including collateral)</t>
  </si>
  <si>
    <t>(Adjustment for securities received under securities financing transactions that are recognised as an asset)</t>
  </si>
  <si>
    <t>(General credit risk adjustments to on-balance sheet items)</t>
  </si>
  <si>
    <t xml:space="preserve">Total on-balance sheet exposures (excluding derivatives and SFTs) </t>
  </si>
  <si>
    <t>Replacement cost associated with SA-CCR derivatives transactions (ie net of eligible cash variation margin)</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</si>
  <si>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</si>
  <si>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</si>
  <si>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</si>
  <si>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(Exempted CCP leg of client-cleared trade exposures) (SA-CCR)</t>
  </si>
  <si>
    <t>(Exempted CCP leg of client-cleared trade exposures) (simplified standardised approach)</t>
  </si>
  <si>
    <t>EU-10b</t>
  </si>
  <si>
    <t xml:space="preserve">Total derivatives exposures </t>
  </si>
  <si>
    <t>Gross SFT assets (with no recognition of netting), after adjustment for sales accounting transactions</t>
  </si>
  <si>
    <t>Derogation for SFTs: Counterparty credit risk exposure in accordance with Articles 429e(5) and 222 CRR</t>
  </si>
  <si>
    <t>EU-17a</t>
  </si>
  <si>
    <t>Total securities financing transaction exposures</t>
  </si>
  <si>
    <t>Off-balance sheet exposures</t>
  </si>
  <si>
    <t>Excluded exposures</t>
  </si>
  <si>
    <t>EU-22a</t>
  </si>
  <si>
    <t>(Exposures excluded from the leverage ratio total exposure measure in accordance with point (c ) of Article 429a(1) CRR)</t>
  </si>
  <si>
    <t>EU-22b</t>
  </si>
  <si>
    <t>(Exposures exempted in accordance with point (j) of Article 429a (1) CRR (on and off balance sheet))</t>
  </si>
  <si>
    <t>EU-22c</t>
  </si>
  <si>
    <t>EU-22d</t>
  </si>
  <si>
    <t>EU-22e</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</si>
  <si>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</si>
  <si>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</si>
  <si>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</si>
  <si>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</si>
  <si>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</si>
  <si>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</si>
  <si>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</si>
  <si>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</si>
  <si>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</si>
  <si>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</si>
  <si>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</si>
  <si>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Capital and total exposure measure</t>
  </si>
  <si>
    <t>EU-25</t>
  </si>
  <si>
    <t>25a</t>
  </si>
  <si>
    <t>Leverage ratio (excluding the impact of any applicable temporary exemption of central bank reserves)</t>
  </si>
  <si>
    <t>Regulatory minimum leverage ratio requirement (%)</t>
  </si>
  <si>
    <t>Choice on transitional arrangements and relevant exposures</t>
  </si>
  <si>
    <t>EU LR3 - LRSpl: Split-up of on balance sheet exposures (excluding derivatives, SFTs and exempted exposures)</t>
  </si>
  <si>
    <t>EU LIQ1 - Quantitative information of LCR</t>
  </si>
  <si>
    <t>Total unweighted value (average)</t>
  </si>
  <si>
    <t>Total weighted value (average)</t>
  </si>
  <si>
    <t>EU-1b</t>
  </si>
  <si>
    <t>Number of data points used in the calculation of averages</t>
  </si>
  <si>
    <t>Additional requirements</t>
  </si>
  <si>
    <t>Outflows related to derivative exposures and other collateral requirements</t>
  </si>
  <si>
    <t>Secured lending (e.g. reverse repos)</t>
  </si>
  <si>
    <t>(Difference between total weighted inflows and total weighted outflows arising from transactions in third countries where there are transfer restrictions or which are denominated in non-convertible currencies)</t>
  </si>
  <si>
    <t>Fully exempt inflows</t>
  </si>
  <si>
    <t>Inflows subject to 90% cap</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</si>
  <si>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</si>
  <si>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</si>
  <si>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</si>
  <si>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</si>
  <si>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</si>
  <si>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</si>
  <si>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</si>
  <si>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</si>
  <si>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</si>
  <si>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</si>
  <si>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</si>
  <si>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</si>
  <si>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</si>
  <si>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</si>
  <si>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EU LIQB  on qualitative information on LCR, which complements template EU LIQ1.</t>
  </si>
  <si>
    <t xml:space="preserve">EU LIQ2 - Net Stable Funding Ratio </t>
  </si>
  <si>
    <t>Unweighted value by residual maturity</t>
  </si>
  <si>
    <t xml:space="preserve">Weighted value </t>
  </si>
  <si>
    <t xml:space="preserve">No maturity </t>
  </si>
  <si>
    <t>&lt; 6 months</t>
  </si>
  <si>
    <t xml:space="preserve">6 months to &lt; 1 yr </t>
  </si>
  <si>
    <t>≥ 1yr</t>
  </si>
  <si>
    <t>Available stable funding (ASF) Items</t>
  </si>
  <si>
    <t>Capital items and instruments</t>
  </si>
  <si>
    <t>Own funds</t>
  </si>
  <si>
    <t>Other capital instruments</t>
  </si>
  <si>
    <t>Retail deposits</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</si>
  <si>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</si>
  <si>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</si>
  <si>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</si>
  <si>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</si>
  <si>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</si>
  <si>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</si>
  <si>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</si>
  <si>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</si>
  <si>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Deposits held at other financial institutions for operational purposes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</si>
  <si>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</si>
  <si>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</si>
  <si>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</si>
  <si>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</si>
  <si>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</si>
  <si>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</si>
  <si>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</si>
  <si>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</si>
  <si>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</si>
  <si>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</si>
  <si>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</si>
  <si>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</si>
  <si>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</si>
  <si>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</si>
  <si>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</si>
  <si>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EU LR1 - LRSum - Summary reconciliation of accounting assets and leverage ratio exposures</t>
  </si>
  <si>
    <t>Disclosure reference period</t>
  </si>
  <si>
    <t>Quartely</t>
  </si>
  <si>
    <t>Semi-annual</t>
  </si>
  <si>
    <t>DKK</t>
  </si>
  <si>
    <t>Disclosure reference date</t>
  </si>
  <si>
    <t>Reporting currency</t>
  </si>
  <si>
    <t>Name of disclosing institution</t>
  </si>
  <si>
    <t>LEI-code of disclosing institution</t>
  </si>
  <si>
    <t>549300DHT635Q5P8J715</t>
  </si>
  <si>
    <t>Other regulatory adjustments to CET1 capital</t>
  </si>
  <si>
    <t>Capital ratios and requirements including buffers </t>
  </si>
  <si>
    <t>EU-67b</t>
  </si>
  <si>
    <t>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</si>
  <si>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</si>
  <si>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Additional own funds requirements to address the risk of excessive leverage (%) </t>
  </si>
  <si>
    <t>Leverage ratio buffer and overall leverage ratio requirement (as a percentage of total exposure measure)</t>
  </si>
  <si>
    <t>Leverage ratio buffer requirement (%)</t>
  </si>
  <si>
    <t>Adjustment for entities which are consolidated for accounting purposes but are outside the scope of prudential consolidation</t>
  </si>
  <si>
    <t>Total exposure measure</t>
  </si>
  <si>
    <t>(Adjustment for exposures excluded from total exposure measure in accordance with point (c ) of Article 429a(1) CRR)</t>
  </si>
  <si>
    <t>(Adjustment for exposures excluded from total exposure measure in accordance with point (j) of Article 429a(1) CRR)</t>
  </si>
  <si>
    <t>(Exempted CCP leg of client-cleared trade exposures) (Original Exposure Method)</t>
  </si>
  <si>
    <t>(General provisions deducted in determining Tier 1 capital and specific provisions associated with off-balance sheet exposures)</t>
  </si>
  <si>
    <t>(Excluded exposures of public development banks (or units) - Promotional loans):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</si>
  <si>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(Excluded exposures of public development banks (or units) - Public sector investments)</t>
  </si>
  <si>
    <t>(Excluded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</si>
  <si>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Leverage ratio (excluding the impact of the exemption of public sector investments and promotional loans) (%)</t>
  </si>
  <si>
    <t>EU-26a</t>
  </si>
  <si>
    <t>EU-26b</t>
  </si>
  <si>
    <t>EU-27a</t>
  </si>
  <si>
    <t>Overall leverage ratio requirement (%)</t>
  </si>
  <si>
    <t>EU-27b</t>
  </si>
  <si>
    <t>(Total exempted exposures)</t>
  </si>
  <si>
    <t>Assets encumbered for a residual maturity of one year or more in a cover pool</t>
  </si>
  <si>
    <t>By law LCR must be above 100 pct. but the bank has an internal limit for LCR at 125%. The bank has over time had an LCR comfortably above this limit.</t>
  </si>
  <si>
    <t>The bank's significantly largest source of funding is deposits from customers. In relation to a risk assessment, the bank's deposits largely originate from small customers and to a lesser extent from large deposits from individual customers. Thus, deposits from the 20 largest customers, calculated as a share of the bank's total deposits, have been at a stable low level in recent years.
The bank is independent of the money market, but still uses this as a source of funding. It is the bank's assessment that there are sufficient lines available and the size of the total money market lines has been stable, although the bank has had less need to attract liquidity from the money market.
The bank's total utilization of senior funding and money market funding amounts to less than 10 pct. of the bank's total funding.</t>
  </si>
  <si>
    <t>The total assets in Level 1 account for the largest portion of liquid assets. The remaining consists exclusively of assets in Level 2A. 
The bank's total liquid assets amounted to Level 1A is above the requirement of 30 pct. in LCR legislation.
At the same time, the bank's mortgage credit portfolio totals half of the bank's 'Liquid assets.
In all material respects, only assets with Credit Quality Level 1 corresponding to a rating of AA- or better are included in the bank's liquidity contingency. The other included assets have Credit Quality Level 2 corresponding to a rating from A + to A-.</t>
  </si>
  <si>
    <t xml:space="preserve">Market values ​​from the bank's derivative transactions are subject to consumption of liquidity as collateral. It is thus part of the bank's business model that derivative transactions with other banks are covered by netting and CSA agreements or CCP clearing to reduce counterparty risk. This means that any net negative market values ​​must be secured. Cf. netting and CSA agreements, the bank receives corresponding collateral at any net positive market values. Collateral in relation to the CSA agreements is exchanged in cash.
Only netting agreements are applied to the bank's customers, but no collateral agreements for market values as the Banks non-financial counterparties are not obliged to enter into such agreements. Thus, there is no symmetry between the provision of collateral for the bank's net negative market values, primarily vis-à-vis banks, and the bank's net positive market values, primarily vis-à-vis customers. 
</t>
  </si>
  <si>
    <t>The bank has no total liabilities in a currency other than Danish kroner that exceeds 5 pct. of the total liabilities or branches in countries that use currencies other than Danish kroner. As a result, the bank must only meet the LCR legal requirement in Danish kroner.
The bank monitors its currency combination in the LCR calculation to make sure there is a sufficient connection between the currency distribution of the liquidity reserve. As well as deposits, dept and issuances.</t>
  </si>
  <si>
    <t>No, the bank does not have other items in the LCR calculation that are not captured in the LCR disclosure template, the bank considers relevant for its liquidity profile.</t>
  </si>
  <si>
    <t>Leverage ratio (%)</t>
  </si>
  <si>
    <r>
      <t>This publication has been prepared by Spar Nord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entury Gothic"/>
        <family val="2"/>
      </rPr>
      <t xml:space="preserve"> </t>
    </r>
  </si>
  <si>
    <r>
      <rPr>
        <b/>
        <sz val="11"/>
        <rFont val="Century Gothic"/>
        <family val="2"/>
      </rPr>
      <t>Assets</t>
    </r>
    <r>
      <rPr>
        <sz val="11"/>
        <rFont val="Century Gothic"/>
        <family val="2"/>
      </rPr>
      <t xml:space="preserve"> - Breakdown by asset clases according to the balance sheet in the published financial statements</t>
    </r>
  </si>
  <si>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</si>
  <si>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</si>
  <si>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</si>
  <si>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</si>
  <si>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</si>
  <si>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</si>
  <si>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</si>
  <si>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Land and buildings</t>
  </si>
  <si>
    <t xml:space="preserve">Other property, plant and equipment </t>
  </si>
  <si>
    <t>Current tax assets</t>
  </si>
  <si>
    <t>Temporary assets</t>
  </si>
  <si>
    <t xml:space="preserve">Other assets </t>
  </si>
  <si>
    <t>Prepayments and deferred income</t>
  </si>
  <si>
    <t>Total assets</t>
  </si>
  <si>
    <r>
      <t xml:space="preserve">Liabilities - </t>
    </r>
    <r>
      <rPr>
        <sz val="11"/>
        <color theme="1"/>
        <rFont val="Century Gothic"/>
        <family val="2"/>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</si>
  <si>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</si>
  <si>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</si>
  <si>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</si>
  <si>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amortised cost</t>
  </si>
  <si>
    <t xml:space="preserve">Other non-derivative financial liabilities at fair value </t>
  </si>
  <si>
    <t xml:space="preserve">Other liabilities </t>
  </si>
  <si>
    <t xml:space="preserve">Deferred tax </t>
  </si>
  <si>
    <t>Provisions</t>
  </si>
  <si>
    <t>Subordinated debt</t>
  </si>
  <si>
    <t xml:space="preserve">Total liabilities </t>
  </si>
  <si>
    <t>Shareholders' Equity</t>
  </si>
  <si>
    <t>Balance sheet as in published financial statements and under regulatory scope of consolidation</t>
  </si>
  <si>
    <t>Of which AT1 instruments issued by financial sector entities where the institution does not have a significant investment (amount above 10% threshold)</t>
  </si>
  <si>
    <t>Of which T2 instruments issued by financial sector entities where the institution does not have a significant investment (amount above 10% threshold)</t>
  </si>
  <si>
    <t>Of which CET1 instruments issued by financial sector entities where the institution does not have a significant investment (amount above 10% threshold)</t>
  </si>
  <si>
    <t>Of which CET1 instruments issued by financial sector entities where the institution have a significant investment (amount above 10% threshold)</t>
  </si>
  <si>
    <t>Of which Additional Tier 1 instruments</t>
  </si>
  <si>
    <t>Of which Tier 2 instruments</t>
  </si>
  <si>
    <t>Of which fully paid up capital instruments</t>
  </si>
  <si>
    <t xml:space="preserve">Of which retained earnings </t>
  </si>
  <si>
    <t>Of which accumulated other comprehensive income</t>
  </si>
  <si>
    <t>Of which other reserves</t>
  </si>
  <si>
    <t>Of which independently reviewed result</t>
  </si>
  <si>
    <t>Total liabilites and shareholders' equity</t>
  </si>
  <si>
    <t xml:space="preserve">Spar Nord complies with the obligations laid down in Part Eight CRR on a consolidated basis. The method for consolidation used for the balance sheet in the financial statements is identical to the method for consolidation defined pursuant to Chapter 2 of Title II of Part One CRR. </t>
  </si>
  <si>
    <t>Exposures before CCF and before CRM</t>
  </si>
  <si>
    <t>On-balance sheet exposures</t>
  </si>
  <si>
    <t>Of which Instrument type 2</t>
  </si>
  <si>
    <t>Of which Instrument type 1</t>
  </si>
  <si>
    <t>Of which Instrument type 3</t>
  </si>
  <si>
    <t>Of which qualifying holdings outside the financial sector (negative amount)</t>
  </si>
  <si>
    <t>Of which securitisation positions (negative amount)</t>
  </si>
  <si>
    <t>Of which free deliveries (negative amount)</t>
  </si>
  <si>
    <t>Of which deferred tax assets arising from temporary differences</t>
  </si>
  <si>
    <t>Of which classified as equity under applicable accounting standards</t>
  </si>
  <si>
    <t>Of which classified as liabilities under applicable accounting standards</t>
  </si>
  <si>
    <t xml:space="preserve">Of which instruments issued by subsidiaries subject to phase out </t>
  </si>
  <si>
    <t>Of which instruments issued by subsidiaries subject to phase out</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</si>
  <si>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</si>
  <si>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</si>
  <si>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</si>
  <si>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</si>
  <si>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Of which additional own funds requirements to address the risks other than the risk of excessive leverage</t>
  </si>
  <si>
    <t>Of which direct, indirect and synthetic holdings by the institution of the CET1 instruments of financial sector entities where the institution has a significant investment in those entities</t>
  </si>
  <si>
    <t>Of which to be made up of CET1 capital (percentage points)</t>
  </si>
  <si>
    <t>Of which to be made up of Tier 1 capital (percentage points)</t>
  </si>
  <si>
    <t>Retail deposits and deposits from small business customers, of which</t>
  </si>
  <si>
    <t>Total on-balance sheet exposures (excluding derivatives, SFT's and exempted exposures), of which</t>
  </si>
  <si>
    <t>Wholesale funding</t>
  </si>
  <si>
    <t>Performing loans and securities</t>
  </si>
  <si>
    <t>Other assets</t>
  </si>
  <si>
    <t>Disclosure of mean values</t>
  </si>
  <si>
    <t>Mean of daily values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</si>
  <si>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</si>
  <si>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</si>
  <si>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</si>
  <si>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</si>
  <si>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</si>
  <si>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</si>
  <si>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</si>
  <si>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(h)</t>
  </si>
  <si>
    <t>(i)</t>
  </si>
  <si>
    <t>(j)</t>
  </si>
  <si>
    <t>A description of how the institution defines IRRBB for purposes of risk control and measurement.</t>
  </si>
  <si>
    <t>A description of the institution's overall IRRBB management and mitigation strategies.</t>
  </si>
  <si>
    <t>The periodicity of the calculation of the institution's IRRBB measures, and a description of the specific measures that the institution uses to gauge its sensitivity to IRRBB.</t>
  </si>
  <si>
    <t>A description of the interest rate shock and stress scenarios that the institution uses to estimate changes in the economic value and in net interest income (if applicable).</t>
  </si>
  <si>
    <t>A description of the key modelling and parametric assumptions different from those used for disclosure of template EU IRRBB1 (if applicable).</t>
  </si>
  <si>
    <t>A high-level description of how the bank hedges its IRRBB, as well as the associated
accounting treatment (if applicable).</t>
  </si>
  <si>
    <t>A description of key modelling and parametric assumptions used for the IRRBB measures in template EU IRRBB1 (if applicable).</t>
  </si>
  <si>
    <t>Explanation of the significance of the IRRBB measures and of their significant variations since previous disclosures</t>
  </si>
  <si>
    <t>Any other relevant information regarding the IRRBB measures disclosed in template EU IRRBB1 (optional)</t>
  </si>
  <si>
    <t>Disclosure of the average and longest repricing maturity assigned to non-maturity deposits</t>
  </si>
  <si>
    <t>(1) (2)</t>
  </si>
  <si>
    <t>Article 448.1 (e), first paragraph</t>
  </si>
  <si>
    <t>Article 448.1 (f)</t>
  </si>
  <si>
    <t>Article 448.1 (e) (i) and (v); Article 448.2</t>
  </si>
  <si>
    <t>Article 448.1 (e) (iii); 
Article 448.2</t>
  </si>
  <si>
    <t>Article 448.1 (e) (ii);
Article 448.2</t>
  </si>
  <si>
    <t>Article 448.1 (e) (iv);
Article 448.2</t>
  </si>
  <si>
    <t>Article 448.1 (c);
Article 448.2</t>
  </si>
  <si>
    <t xml:space="preserve">Article 448.1 (d) </t>
  </si>
  <si>
    <t xml:space="preserve">Article 448.1 (g) </t>
  </si>
  <si>
    <t>EU IRRBBA - Qualitative information on interest rate risks of non-trading book activities</t>
  </si>
  <si>
    <t>The IRRBB is reviewed on a regulary basis in the banks Market Risk Committe. The Market Risk Committe in Spar Nord meets quarterly to review developments in Spar Nord’s positions and risks. The Committee discusses expectations regarding market developments and future plans and assesses mitigation strategies.</t>
  </si>
  <si>
    <t>The interest rate risk in the banking book in Spar Nord derives from fixed-rate deposits and lending from ordinary banking transactions, repo and reverse transactions, monetary policy loans, bonds, interest rate risk related to Spar Nord’s funding, incl. subordinated debt and issued bonds.
The risk is measured, monitored and managed by using key risk metrics to asses the change in Net Interest Income and Economic Value of Equity resulting from interest rate movements.</t>
  </si>
  <si>
    <t>The interest rate risk in the banking book is measured daily using a parallel shock of interest rates.
NII and EVE are calculated on a monthly basis and monitored against risk limits determined by the Board of Directors. The Bank uses a sensitivity of 100 bp to measure the risk in NII against the risk limit. The interest rate sensitivity by economic value (EVE) is measured by using the six standard scenarios defined by Basel Committee on Banking Supervision. The risk appetite limit is set against the worst outcome of the six scenarios.</t>
  </si>
  <si>
    <t>The Bank uses the standards for interest rate shocks and stress scenarios defined by Basel Committee on Banking Books.</t>
  </si>
  <si>
    <t xml:space="preserve">Not applicable </t>
  </si>
  <si>
    <t>The Bank assesses hedging strategies according to IRRBB in the Market Risk Committe. The hedging strategy for Strategic Funding is defined in the banks internal policy for Liquidity and Funding.</t>
  </si>
  <si>
    <t xml:space="preserve">IRRBB is used by the bank as an integrated part of the general risk management and therefore has significance in line with other risk measures.
The variations since previous disclosure can mainly be attributed to development of balances in the banking book.
</t>
  </si>
  <si>
    <t>The Bank uses an average repricing maturity of 1 month for all non-maturity deposits.</t>
  </si>
  <si>
    <t>The main drivers of the LCR results are caused by business initiatives and market developments. As the acquisition of other banks and the issuance MERL capital.
The Bank have not changed underlying principles for the calculation of LCR in the last four quarters.</t>
  </si>
  <si>
    <t>Denmark</t>
  </si>
  <si>
    <t>France</t>
  </si>
  <si>
    <t>Germany</t>
  </si>
  <si>
    <t>Norway</t>
  </si>
  <si>
    <t>Sweden</t>
  </si>
  <si>
    <t>United Kingdom</t>
  </si>
  <si>
    <t>J</t>
  </si>
  <si>
    <t>L</t>
  </si>
  <si>
    <t>G</t>
  </si>
  <si>
    <t>H</t>
  </si>
  <si>
    <t>I</t>
  </si>
  <si>
    <t>K</t>
  </si>
  <si>
    <t>A</t>
  </si>
  <si>
    <t>B</t>
  </si>
  <si>
    <t>D</t>
  </si>
  <si>
    <t>E</t>
  </si>
  <si>
    <t>C</t>
  </si>
  <si>
    <t>Holders of Tier 1 instruments</t>
  </si>
  <si>
    <t xml:space="preserve"> Of which nominal Additional Tier 1 instruments</t>
  </si>
  <si>
    <t>EU CC1</t>
  </si>
  <si>
    <t>IFRS9-FL</t>
  </si>
  <si>
    <t>EU CC2</t>
  </si>
  <si>
    <t>EU KM1</t>
  </si>
  <si>
    <t>EU OV1</t>
  </si>
  <si>
    <t>Link</t>
  </si>
  <si>
    <t>EU CCR1</t>
  </si>
  <si>
    <t>EU CCR2</t>
  </si>
  <si>
    <t>EU CCR3</t>
  </si>
  <si>
    <t>EU CCR5</t>
  </si>
  <si>
    <t>EU CCR8</t>
  </si>
  <si>
    <t>EU CCyB1</t>
  </si>
  <si>
    <t>EU CCyB2</t>
  </si>
  <si>
    <t>EU CR1</t>
  </si>
  <si>
    <t>EU CR1-A</t>
  </si>
  <si>
    <t>EU CR2</t>
  </si>
  <si>
    <t>EU CQ1</t>
  </si>
  <si>
    <t>EU CQ7</t>
  </si>
  <si>
    <t>EU CQ5</t>
  </si>
  <si>
    <t>EU CR3</t>
  </si>
  <si>
    <t>EU CR4</t>
  </si>
  <si>
    <t>EU CR5</t>
  </si>
  <si>
    <t>EU MR1</t>
  </si>
  <si>
    <t>EU LR1</t>
  </si>
  <si>
    <t>EU LR2</t>
  </si>
  <si>
    <t>EU LR3</t>
  </si>
  <si>
    <t>EU LIQ1</t>
  </si>
  <si>
    <t>EU LIQB</t>
  </si>
  <si>
    <t>EU LIQ2</t>
  </si>
  <si>
    <t>EU IRRBBA</t>
  </si>
  <si>
    <t>EU IRRBB1</t>
  </si>
  <si>
    <t>ESG</t>
  </si>
  <si>
    <t>in accordance with Article 449a CRR</t>
  </si>
  <si>
    <t>Business strategy and processes</t>
  </si>
  <si>
    <t xml:space="preserve">Institution's business strategy to integrate environmental factors and risks, taking into account the impact of environmental factors and risks on institution's business environment, business model, strategy and financial planning
</t>
  </si>
  <si>
    <t xml:space="preserve">Integrity and responsibility are two of Spar Nord's core values and are therefore explicitly an integral part of Spar Nord's strategic business model as approved by the Board of Directors. The Bank's strategy of being 'An engaged bank' builds, among other things, on the focus of the outside world on responsibility and sustainability, both as regards customers, employees and the society that we live in. The risks assumed by Spar Nord and the appetite for different types of risk originate from the Bank's overall strategic goals. Sustainability at Spar Nord is not an isolated activity but an integral part of the Bank's normal operations and risk management. Sustainability risk is therefore not an isolated risk at Spar Nord but a risk inherent in existing risks, such as credit, market, operational, liquidity and reputational risks, and therefore incorporated into the respective policies and regularly adjusted based on societal changes, technological developments, customer behaviour, etc. For example, our policy for responsible investment and sustainability risks describes how we handle sustainability risks in relation to investments undertaken by Spar Nord on behalf of customers whose portfolios are managed by Spar Nord and selected advisory services.
</t>
  </si>
  <si>
    <t xml:space="preserve">Objectives, targets and limits to assess and address environmental risk in short-, medium-, and long-term, and performance assessment against these objectives, targets and limits, including forward-looking information in the design of business strategy and processes
</t>
  </si>
  <si>
    <t xml:space="preserve">Current investment activities and (future) investment targets towards environmental objectives and EU Taxonomy-aligned activities
</t>
  </si>
  <si>
    <t xml:space="preserve">Policies and procedures relating to direct and indirect engagement with new or existing counterparties on their strategies to mitigate and reduce environmental risks
</t>
  </si>
  <si>
    <t>Governance</t>
  </si>
  <si>
    <t xml:space="preserve">Responsibilities of the management body for setting the risk framework, supervising and managing the implementation of the objectives, strategy and policies in the context of environmental risk management covering relevant transmission channels
</t>
  </si>
  <si>
    <t xml:space="preserve">Management body's integration of short-, medium- and long-term effects of environmental factors and risks, organisational structure both within business lines and internal control functions
</t>
  </si>
  <si>
    <t xml:space="preserve">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
</t>
  </si>
  <si>
    <t xml:space="preserve">Based on materiality, efforts are targeted at environmental issues and risk across Spar Nord's management bodies: the Board of Directors and Board committees: The Audit, Risk and Nomination and Remuneration Committees. To this should be added the Credit Committee, the Committee for Responsible Investment, the Market Risk Committee and the Bank's ESG Steering Group. Members of the Executive Board are represented on all committees and in the steering group along with a vide range of executives from key business units. </t>
  </si>
  <si>
    <t xml:space="preserve">Lines of reporting and frequency of reporting relating to environmental risk
</t>
  </si>
  <si>
    <t>Environmental risks and the ESG reporting follow the Bank's ordinary reporting lines and intervals in compliance with regulatory requirements, materiality, policy requirements and ongoing focus on ad hoc issues.</t>
  </si>
  <si>
    <t xml:space="preserve">Alignment of the remuneration policy with institution's environmental risk-related objectives
</t>
  </si>
  <si>
    <t>The remuneration policy is updated at least annually by the Board of Directors. The objective of Spar Nord's remuneration policy is to promote the long-term value creation for shareholders while observing the principles of sound and effective risk management, governance and having regard to the reputation of the Group, corporate social responsibility and sustainability risks.</t>
  </si>
  <si>
    <t>Risk management</t>
  </si>
  <si>
    <t xml:space="preserve">Integration of short-, medium- and long-term effects of environmental factors and risks in the risk framework
</t>
  </si>
  <si>
    <t>The integration is made into the Bank's various risk policies, which are updated and approved at least annually by the Board of Directors to ensure that they reflect the Bank's short-, medium- and long-term risk profile at all times.</t>
  </si>
  <si>
    <t>(k)</t>
  </si>
  <si>
    <t xml:space="preserve">Definitions, methodologies and international standards on which the environmental risk management framework is based
</t>
  </si>
  <si>
    <t>(l)</t>
  </si>
  <si>
    <t xml:space="preserve">Processes to identify, measure and monitor activities and exposures (and collateral where applicable) sensitive to environmental risks, covering relevant transmission channels
</t>
  </si>
  <si>
    <t xml:space="preserve">ESG risk is integrated into existing processes based on the assessment that ESG risk is inherent in existing risks such as credit, market, operational, liquidity and reputational risks. </t>
  </si>
  <si>
    <t>(m)</t>
  </si>
  <si>
    <t xml:space="preserve">Activities, commitments and exposures contributing to mitigate environmental risks
</t>
  </si>
  <si>
    <t>(n)</t>
  </si>
  <si>
    <t xml:space="preserve">Implementation of tools for identification, measurement and management of environmental risks
</t>
  </si>
  <si>
    <t>To be able to comply with reporting and business requirements, relevant tools are being developed to support the identification of ESG risks.  The UN Impact Analysis Tool, Finance Denmark's CO2 model, the EU Taxonomy Regulation and ESG Pillar III reporting tools and a system developed by our data centre for identification of customers' sustainability preferences are currently being applied. 
In the investment area, Spar Nord works with the international data supplier, MSCI, on the supply of ESG data and analysis tools. MSCI provides ESG data and research for Spar Nord's analyses at company, sector and national levels.</t>
  </si>
  <si>
    <t>(o)</t>
  </si>
  <si>
    <t xml:space="preserve">Results and outcome of the risk tools implemented and the estimated impact of environmental risk on capital and liquidity risk profile
</t>
  </si>
  <si>
    <t xml:space="preserve">The results of the above tools are used to identify and further develop the risk management process. The Bank is still in the start-up phase of using specialised risk tools for the assessment of the environmental risk relating to capital and liquidity. </t>
  </si>
  <si>
    <t>(p)</t>
  </si>
  <si>
    <t xml:space="preserve">Data availability, quality and accuracy, and efforts to improve these aspects
</t>
  </si>
  <si>
    <t>In connection with Spar Nord's financing activities, the availability of data presents a challenge. Efforts are continuously being made to collect statistical data as well as improve the collection of more specific data using the data of the asset and/or activity that is to be financed.  
The data quality of the investment is improved as the companies to a greater extent report data, and the Bank's data supplier to a greater extent collects data from the companies.</t>
  </si>
  <si>
    <t>(q)</t>
  </si>
  <si>
    <t xml:space="preserve">Description of limits to environmental risks (as drivers of prudential risks) that are set, and triggering escalation and exclusion in the case of breaching these limits
</t>
  </si>
  <si>
    <t xml:space="preserve">Spar Nord requires that its suppliers sign the Bank's code of conduct for suppliers in connection with entering into new supplier contracts or upon renegotiation. Spar Nord's code of conduct for suppliers builds on the ten principles of the UN Global Compact. 
As regards the credit policy, no specific limits for environmental risks have been set, but an assessment is made on a case by case basis together with other credit matters. 
In the investment area, investment in a CCC-rated company must be approved by the Bank's Responsible Investment Committee. </t>
  </si>
  <si>
    <t>(r)</t>
  </si>
  <si>
    <t xml:space="preserve">Description of the link (transmission channels) between environmental risks with credit risk, liquidity and funding risk, market risk, operational risk and reputational risk in the risk management framework
</t>
  </si>
  <si>
    <t xml:space="preserve">Environmental risks are inherent in existing risks, such as credit, market, operating, liquidity and reputational risks. All risks are summed up in the Bank's external risk report, which is reviewed, followed up on and approved by the Executive Board and the Board of Directors. In the regular updates, the policies are adapted to reflect new conditions which have an impact on the environmental risk. </t>
  </si>
  <si>
    <t xml:space="preserve">Adjustment of the institution's business strategy to integrate social factors and risks taking into account the impact of social risk on the institution's business environment, business model, strategy and financial planning
</t>
  </si>
  <si>
    <t xml:space="preserve">Objectives, targets and limits to assess and address social risk in short-term, medium-term and long-term, and performance assessment against these objectives, targets and limits, including forward-looking information in the design of business strategy and processes
</t>
  </si>
  <si>
    <t>Spar Nord's suppliers must comply with the Bank's code of conduct for suppliers, which builds on the ten principles of the UN Global Compact to which the Bank is itself a signatory. 
In the lending and investment area, no specific goals and limits have been set as decisions are made on a base by case basis. 
As regards the Bank's and the employees' behaviour, social issues are generally managed by the policy for corporate social responsibility and sustainability, policy for sound corporate culture and policy for responsible working environment. The policies are updated and approved at least annually, and the objectives, targets and limits for social risks are reviewed regularly.</t>
  </si>
  <si>
    <t xml:space="preserve">Policies and procedures relating to direct and indirect engagement with new or existing counterparties on their strategies to mitigate and reduce socially harmful activities
</t>
  </si>
  <si>
    <t>See items (a) and (b).</t>
  </si>
  <si>
    <t>Responsibilities of the management body for setting the risk framework, supervising and managing the implementation of the objectives, strategy and policies in the context of social risk management covering counterparties' approaches to:
It is the responsibility of the management body to set the risk framework, supervise and manage the implementation of the objectives, strategy and policies in the context of social risk management, including the relevant transmission channels:
(i) Activities towards the community and society
(ii) Employee relationships and labour standards
(iii) Customer protection and product responsibility
(iv) Human rights</t>
  </si>
  <si>
    <t>Social responsibility is decided by the Board of Directors, see item (a), and due to Spar Nord's decentral business model, a significant part of the Bank's social responsibility is placed on the individual employee, who has a great say in setting the direction of the Bank's social commitment and donations. The Board of Directors decides the overall risk framework, according to which the Executive Board ensures compliance with the decisions made. 
See also items (a) and (b).</t>
  </si>
  <si>
    <t>Integration of measures to manage social factors and risks in internal governance arrangements, including the role of committees, the allocation of tasks and responsibilities, and the feedback loop from risk management to the management body.</t>
  </si>
  <si>
    <t>Social risks are inherent in existing risks and policies and, hence, the follow-up. Accordingly, the management of social factors and risks is entrusted with existing bodies, including the responsibility, follow-up and control, as described in the Executive Order on Management and Control of Banks, etc.</t>
  </si>
  <si>
    <t xml:space="preserve">Lines of reporting and frequency of reporting relating to social risk
</t>
  </si>
  <si>
    <t>See item (e)</t>
  </si>
  <si>
    <t>Alignment of the remuneration policy in line with institution's social risk-related objectives</t>
  </si>
  <si>
    <t>The objective of Spar Nord's remuneration policy is to promote long-term value creation for shareholders while observing the principles of sound and effective risk management, governance and having regard to the reputation of the Group, corporate social responsibility and sustainability risks.</t>
  </si>
  <si>
    <t xml:space="preserve">Definitions, methodologies and international standards on which the social risk management framework is based
</t>
  </si>
  <si>
    <t xml:space="preserve">Identification, measurement and monitoring takes place in connection with the ongoing follow-up and control on the basis of the individual policies. </t>
  </si>
  <si>
    <t>Activities, commitments and assets contributing to mitigate social risk.</t>
  </si>
  <si>
    <t>See item (a) and (b)</t>
  </si>
  <si>
    <t>Implementation of tools for identification and management of social risk.</t>
  </si>
  <si>
    <t>Description of setting limits to social risk and cases to trigger escalation and exclusion in the case of breaching these limits.</t>
  </si>
  <si>
    <t xml:space="preserve">Limits for social risks are determined according to an individual assessment where relevant – both in respect of suppliers, lending and investment. </t>
  </si>
  <si>
    <t>Description of the link (transmission channels) between environmental risks with credit risk, liquidity and funding risk, market risk, operational risk and reputational risk in the risk management framework.</t>
  </si>
  <si>
    <t xml:space="preserve">Social responsibility and risks are inherent in existing risks and are therefore taken into account in the assessment of the individual risks, such as credit risks. The assessment of social risks is made individually and where relevant. </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</si>
  <si>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</si>
  <si>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</si>
  <si>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The management of a company makes up an important part of a credit assessment and the decision of whether to invest in that company. A description and the considerations made are included in the Bank's basis of decison for interacting with the customer. In a due diligence process, it can also be taken into account whether the company is a signatory to internationally recognised ESG frameworks and management's commitment to sustainability efforts, including risk management. 
In compliance with Spar Nord's credit policy and policy for responsible investment and sustainability risks, the ESG profile of the customer or the company to be invested in must be taken into account and included in the assessment of whether to grant credit facilities or invest in the company.</t>
  </si>
  <si>
    <t>Institution's integration in governance arrangements of the governance performance of their counterparties including:
The institution's integration into the governance arrangements of the governance performance of their counterparties, including:
(i) Ethical considerations
(ii) Strategy and risk management
(iii) Inclusiveness
(iv) Transparency
(v) Management of conflicts of interest
(vi) Internal communication on critical concerns</t>
  </si>
  <si>
    <t>Institution's integration in risk management arrangements the governance performance of their counterparties considering:
The institution's integration into the risk management arrangements of the governance performance of their counterparties considering:
(i) Ethical considerations
(ii) Strategy and risk management
(iii) Inclusiveness
(iv) Transparency
(v) Management of conflicts of interest
(vi) Internal communication on critical concerns</t>
  </si>
  <si>
    <t>Template 1: Banking book- Climate Change transition risk: Credit quality of exposures by sector, emissions and residual maturity</t>
  </si>
  <si>
    <t>Sector/subsector</t>
  </si>
  <si>
    <t>a</t>
  </si>
  <si>
    <t>b</t>
  </si>
  <si>
    <t>c</t>
  </si>
  <si>
    <t>d</t>
  </si>
  <si>
    <t>e</t>
  </si>
  <si>
    <t>f</t>
  </si>
  <si>
    <t>g</t>
  </si>
  <si>
    <t>h</t>
  </si>
  <si>
    <t>i</t>
  </si>
  <si>
    <t>j</t>
  </si>
  <si>
    <t>k</t>
  </si>
  <si>
    <t>l</t>
  </si>
  <si>
    <t>m</t>
  </si>
  <si>
    <t>n</t>
  </si>
  <si>
    <t>o</t>
  </si>
  <si>
    <t>p</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</si>
  <si>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</si>
  <si>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</si>
  <si>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</si>
  <si>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</si>
  <si>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</si>
  <si>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</si>
  <si>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</si>
  <si>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</si>
  <si>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</si>
  <si>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</si>
  <si>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</si>
  <si>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</si>
  <si>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</si>
  <si>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</si>
  <si>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</si>
  <si>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</si>
  <si>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</si>
  <si>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</si>
  <si>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</si>
  <si>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</si>
  <si>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</si>
  <si>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</si>
  <si>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</si>
  <si>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</si>
  <si>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</si>
  <si>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</si>
  <si>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</si>
  <si>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</si>
  <si>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</si>
  <si>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</si>
  <si>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</si>
  <si>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</si>
  <si>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</si>
  <si>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</si>
  <si>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</si>
  <si>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</si>
  <si>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</si>
  <si>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</si>
  <si>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</si>
  <si>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</si>
  <si>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</si>
  <si>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</si>
  <si>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</si>
  <si>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</si>
  <si>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</si>
  <si>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</si>
  <si>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</si>
  <si>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</si>
  <si>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</si>
  <si>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</si>
  <si>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</si>
  <si>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</si>
  <si>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</si>
  <si>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</si>
  <si>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</si>
  <si>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</si>
  <si>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</si>
  <si>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</si>
  <si>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</si>
  <si>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</si>
  <si>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</si>
  <si>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</si>
  <si>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</si>
  <si>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</si>
  <si>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</si>
  <si>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</si>
  <si>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</si>
  <si>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</si>
  <si>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</si>
  <si>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</si>
  <si>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</si>
  <si>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Comments</t>
  </si>
  <si>
    <t xml:space="preserve">Sector classifications reported in this template are based on sector classifications defined for FINREP and may differ from other external reporting by Spar Nord Bank. </t>
  </si>
  <si>
    <t xml:space="preserve">Companies in column b are identified as companies within the sectors specified in Article 12(d), point (d) to (g). The necessary informations regarding revenue from activities described in Article 12(1) (d)-(f) are not available at this point and a manual assessment is therefore added to identify the companies excluded from the EU Paris-aligned benchmarks  on a best effort basis. </t>
  </si>
  <si>
    <t xml:space="preserve">Financed emmsionens in column i are based on sector average emissions. At this point no company specific data are available and therefor estimated emissions are based on sector average emissions. As data quality improve company specific data will be included and disclosed. </t>
  </si>
  <si>
    <t>46.1</t>
  </si>
  <si>
    <t>46.15</t>
  </si>
  <si>
    <t>46.16</t>
  </si>
  <si>
    <t>46.17</t>
  </si>
  <si>
    <t>46.18</t>
  </si>
  <si>
    <t>46.19</t>
  </si>
  <si>
    <t>46.2</t>
  </si>
  <si>
    <t>46.21</t>
  </si>
  <si>
    <t>46.22</t>
  </si>
  <si>
    <t>46.23</t>
  </si>
  <si>
    <t>46.24</t>
  </si>
  <si>
    <t>46.3</t>
  </si>
  <si>
    <t>46.31</t>
  </si>
  <si>
    <t>46.32</t>
  </si>
  <si>
    <t>46.33</t>
  </si>
  <si>
    <t>46.34</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</si>
  <si>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</si>
  <si>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</si>
  <si>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</si>
  <si>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</si>
  <si>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</si>
  <si>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</si>
  <si>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</si>
  <si>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</si>
  <si>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</si>
  <si>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</si>
  <si>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</si>
  <si>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</si>
  <si>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</si>
  <si>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</si>
  <si>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</si>
  <si>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</si>
  <si>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</si>
  <si>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</si>
  <si>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</si>
  <si>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</si>
  <si>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</si>
  <si>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</si>
  <si>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</si>
  <si>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</si>
  <si>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</si>
  <si>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</si>
  <si>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</si>
  <si>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</si>
  <si>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</si>
  <si>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</si>
  <si>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</si>
  <si>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</si>
  <si>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</si>
  <si>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</si>
  <si>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</si>
  <si>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</si>
  <si>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47.11</t>
  </si>
  <si>
    <t>47.19</t>
  </si>
  <si>
    <t>47.2</t>
  </si>
  <si>
    <t>47.21</t>
  </si>
  <si>
    <t>47.22</t>
  </si>
  <si>
    <t>47.23</t>
  </si>
  <si>
    <t>47.24</t>
  </si>
  <si>
    <t>47.25</t>
  </si>
  <si>
    <t>47.29</t>
  </si>
  <si>
    <t>47.3</t>
  </si>
  <si>
    <t>47.30</t>
  </si>
  <si>
    <t>47.4</t>
  </si>
  <si>
    <t>47.41</t>
  </si>
  <si>
    <t>47.42</t>
  </si>
  <si>
    <t>47.43</t>
  </si>
  <si>
    <t>47.5</t>
  </si>
  <si>
    <t>47.51</t>
  </si>
  <si>
    <t>47.52</t>
  </si>
  <si>
    <t>47.53</t>
  </si>
  <si>
    <t>47.54</t>
  </si>
  <si>
    <t>47.59</t>
  </si>
  <si>
    <t>47.6</t>
  </si>
  <si>
    <t>47.61</t>
  </si>
  <si>
    <t>47.63</t>
  </si>
  <si>
    <t>47.64</t>
  </si>
  <si>
    <t>47.65</t>
  </si>
  <si>
    <t>47.7</t>
  </si>
  <si>
    <t>47.71</t>
  </si>
  <si>
    <t>47.72</t>
  </si>
  <si>
    <t>47.74</t>
  </si>
  <si>
    <t>47.75</t>
  </si>
  <si>
    <t>47.76</t>
  </si>
  <si>
    <t>47.77</t>
  </si>
  <si>
    <t>47.78</t>
  </si>
  <si>
    <t>47.79</t>
  </si>
  <si>
    <t>47.8</t>
  </si>
  <si>
    <t>47.82</t>
  </si>
  <si>
    <t>47.9</t>
  </si>
  <si>
    <t>47.91</t>
  </si>
  <si>
    <t>47.99</t>
  </si>
  <si>
    <t>49.3</t>
  </si>
  <si>
    <t>49.31</t>
  </si>
  <si>
    <t>49.32</t>
  </si>
  <si>
    <t>49.39</t>
  </si>
  <si>
    <t>49.4</t>
  </si>
  <si>
    <t>49.41</t>
  </si>
  <si>
    <t>49.42</t>
  </si>
  <si>
    <t>50.1</t>
  </si>
  <si>
    <t>50.10</t>
  </si>
  <si>
    <t>50.2</t>
  </si>
  <si>
    <t>50.20</t>
  </si>
  <si>
    <t>52.1</t>
  </si>
  <si>
    <t>52.10</t>
  </si>
  <si>
    <t>52.2</t>
  </si>
  <si>
    <t>52.21</t>
  </si>
  <si>
    <t>52.22</t>
  </si>
  <si>
    <t>52.23</t>
  </si>
  <si>
    <t>52.24</t>
  </si>
  <si>
    <t>52.29</t>
  </si>
  <si>
    <t>53.2</t>
  </si>
  <si>
    <t>53.20</t>
  </si>
  <si>
    <t>55.1</t>
  </si>
  <si>
    <t>55.10</t>
  </si>
  <si>
    <t>55.2</t>
  </si>
  <si>
    <t>55.20</t>
  </si>
  <si>
    <t>55.3</t>
  </si>
  <si>
    <t>55.30</t>
  </si>
  <si>
    <t>56.1</t>
  </si>
  <si>
    <t>56.10</t>
  </si>
  <si>
    <t>56.2</t>
  </si>
  <si>
    <t>56.21</t>
  </si>
  <si>
    <t>56.29</t>
  </si>
  <si>
    <t>56.3</t>
  </si>
  <si>
    <t>56.30</t>
  </si>
  <si>
    <t>58.1</t>
  </si>
  <si>
    <t>58.11</t>
  </si>
  <si>
    <t>58.14</t>
  </si>
  <si>
    <t>58.19</t>
  </si>
  <si>
    <t>58.2</t>
  </si>
  <si>
    <t>58.21</t>
  </si>
  <si>
    <t>58.29</t>
  </si>
  <si>
    <t>59.1</t>
  </si>
  <si>
    <t>59.11</t>
  </si>
  <si>
    <t>59.12</t>
  </si>
  <si>
    <t>59.13</t>
  </si>
  <si>
    <t>59.14</t>
  </si>
  <si>
    <t>59.2</t>
  </si>
  <si>
    <t>59.20</t>
  </si>
  <si>
    <t>60.2</t>
  </si>
  <si>
    <t>60.20</t>
  </si>
  <si>
    <t>61.1</t>
  </si>
  <si>
    <t>61.10</t>
  </si>
  <si>
    <t>61.2</t>
  </si>
  <si>
    <t>61.20</t>
  </si>
  <si>
    <t>61.3</t>
  </si>
  <si>
    <t>61.30</t>
  </si>
  <si>
    <t>61.9</t>
  </si>
  <si>
    <t>61.90</t>
  </si>
  <si>
    <t>62.0</t>
  </si>
  <si>
    <t>62.01</t>
  </si>
  <si>
    <t>62.02</t>
  </si>
  <si>
    <t>62.03</t>
  </si>
  <si>
    <t>62.09</t>
  </si>
  <si>
    <t>63.1</t>
  </si>
  <si>
    <t>63.11</t>
  </si>
  <si>
    <t>63.12</t>
  </si>
  <si>
    <t>63.9</t>
  </si>
  <si>
    <t>63.99</t>
  </si>
  <si>
    <t>.</t>
  </si>
  <si>
    <t>64.2</t>
  </si>
  <si>
    <t>64.20</t>
  </si>
  <si>
    <t>64.3</t>
  </si>
  <si>
    <t>64.30</t>
  </si>
  <si>
    <t>64.9</t>
  </si>
  <si>
    <t>64.99</t>
  </si>
  <si>
    <t>66.3</t>
  </si>
  <si>
    <t>66.30</t>
  </si>
  <si>
    <t>68.1</t>
  </si>
  <si>
    <t>68.10</t>
  </si>
  <si>
    <t>68.2</t>
  </si>
  <si>
    <t>68.20</t>
  </si>
  <si>
    <t>68.3</t>
  </si>
  <si>
    <t>68.31</t>
  </si>
  <si>
    <t>68.32</t>
  </si>
  <si>
    <t>M</t>
  </si>
  <si>
    <t>69.1</t>
  </si>
  <si>
    <t>69.10</t>
  </si>
  <si>
    <t>69.2</t>
  </si>
  <si>
    <t>69.20</t>
  </si>
  <si>
    <t>70.1</t>
  </si>
  <si>
    <t>70.10</t>
  </si>
  <si>
    <t>70.2</t>
  </si>
  <si>
    <t>70.21</t>
  </si>
  <si>
    <t>70.22</t>
  </si>
  <si>
    <t>71.1</t>
  </si>
  <si>
    <t>71.11</t>
  </si>
  <si>
    <t>71.12</t>
  </si>
  <si>
    <t>71.2</t>
  </si>
  <si>
    <t>71.20</t>
  </si>
  <si>
    <t>72.1</t>
  </si>
  <si>
    <t>72.11</t>
  </si>
  <si>
    <t>72.19</t>
  </si>
  <si>
    <t>73.1</t>
  </si>
  <si>
    <t>73.11</t>
  </si>
  <si>
    <t>73.12</t>
  </si>
  <si>
    <t>73.2</t>
  </si>
  <si>
    <t>73.20</t>
  </si>
  <si>
    <t>74.1</t>
  </si>
  <si>
    <t>74.10</t>
  </si>
  <si>
    <t>74.2</t>
  </si>
  <si>
    <t>74.20</t>
  </si>
  <si>
    <t>74.3</t>
  </si>
  <si>
    <t>74.30</t>
  </si>
  <si>
    <t>74.9</t>
  </si>
  <si>
    <t>74.90</t>
  </si>
  <si>
    <t>75.0</t>
  </si>
  <si>
    <t>75.00</t>
  </si>
  <si>
    <t>N</t>
  </si>
  <si>
    <t>77.1</t>
  </si>
  <si>
    <t>77.11</t>
  </si>
  <si>
    <t>77.12</t>
  </si>
  <si>
    <t>77.2</t>
  </si>
  <si>
    <t>77.21</t>
  </si>
  <si>
    <t>77.22</t>
  </si>
  <si>
    <t>77.29</t>
  </si>
  <si>
    <t>77.3</t>
  </si>
  <si>
    <t>77.31</t>
  </si>
  <si>
    <t>77.32</t>
  </si>
  <si>
    <t>77.33</t>
  </si>
  <si>
    <t>77.35</t>
  </si>
  <si>
    <t>77.39</t>
  </si>
  <si>
    <t>77.4</t>
  </si>
  <si>
    <t>77.40</t>
  </si>
  <si>
    <t>78.1</t>
  </si>
  <si>
    <t>78.10</t>
  </si>
  <si>
    <t>78.2</t>
  </si>
  <si>
    <t>78.20</t>
  </si>
  <si>
    <t>78.3</t>
  </si>
  <si>
    <t>78.30</t>
  </si>
  <si>
    <t>79.1</t>
  </si>
  <si>
    <t>79.11</t>
  </si>
  <si>
    <t>79.12</t>
  </si>
  <si>
    <t>79.9</t>
  </si>
  <si>
    <t>79.90</t>
  </si>
  <si>
    <t>80.1</t>
  </si>
  <si>
    <t>80.10</t>
  </si>
  <si>
    <t>80.2</t>
  </si>
  <si>
    <t>80.20</t>
  </si>
  <si>
    <t>81.1</t>
  </si>
  <si>
    <t>81.10</t>
  </si>
  <si>
    <t>81.2</t>
  </si>
  <si>
    <t>81.21</t>
  </si>
  <si>
    <t>81.22</t>
  </si>
  <si>
    <t>81.29</t>
  </si>
  <si>
    <t>81.3</t>
  </si>
  <si>
    <t>81.30</t>
  </si>
  <si>
    <t>82.1</t>
  </si>
  <si>
    <t>82.11</t>
  </si>
  <si>
    <t>82.2</t>
  </si>
  <si>
    <t>82.20</t>
  </si>
  <si>
    <t>82.3</t>
  </si>
  <si>
    <t>82.30</t>
  </si>
  <si>
    <t>82.9</t>
  </si>
  <si>
    <t>82.91</t>
  </si>
  <si>
    <t>82.92</t>
  </si>
  <si>
    <t>82.99</t>
  </si>
  <si>
    <t>O</t>
  </si>
  <si>
    <t>84.1</t>
  </si>
  <si>
    <t>84.11</t>
  </si>
  <si>
    <t>84.13</t>
  </si>
  <si>
    <t>84.2</t>
  </si>
  <si>
    <t>84.25</t>
  </si>
  <si>
    <t>P</t>
  </si>
  <si>
    <t>85.2</t>
  </si>
  <si>
    <t>85.20</t>
  </si>
  <si>
    <t>85.3</t>
  </si>
  <si>
    <t>85.32</t>
  </si>
  <si>
    <t>85.5</t>
  </si>
  <si>
    <t>85.51</t>
  </si>
  <si>
    <t>85.53</t>
  </si>
  <si>
    <t>85.59</t>
  </si>
  <si>
    <t>85.6</t>
  </si>
  <si>
    <t>85.60</t>
  </si>
  <si>
    <t>Q</t>
  </si>
  <si>
    <t>86.1</t>
  </si>
  <si>
    <t>86.10</t>
  </si>
  <si>
    <t>86.2</t>
  </si>
  <si>
    <t>86.21</t>
  </si>
  <si>
    <t>86.22</t>
  </si>
  <si>
    <t>86.23</t>
  </si>
  <si>
    <t>86.9</t>
  </si>
  <si>
    <t>86.90</t>
  </si>
  <si>
    <t>87.1</t>
  </si>
  <si>
    <t>87.10</t>
  </si>
  <si>
    <t>87.2</t>
  </si>
  <si>
    <t>87.20</t>
  </si>
  <si>
    <t>87.9</t>
  </si>
  <si>
    <t>87.90</t>
  </si>
  <si>
    <t>88.1</t>
  </si>
  <si>
    <t>88.10</t>
  </si>
  <si>
    <t>88.9</t>
  </si>
  <si>
    <t>88.99</t>
  </si>
  <si>
    <t>R</t>
  </si>
  <si>
    <t>90.0</t>
  </si>
  <si>
    <t>90.01</t>
  </si>
  <si>
    <t>90.02</t>
  </si>
  <si>
    <t>90.03</t>
  </si>
  <si>
    <t>90.04</t>
  </si>
  <si>
    <t>91.0</t>
  </si>
  <si>
    <t>91.02</t>
  </si>
  <si>
    <t>91.04</t>
  </si>
  <si>
    <t>92.0</t>
  </si>
  <si>
    <t>92.00</t>
  </si>
  <si>
    <t>93.1</t>
  </si>
  <si>
    <t>93.11</t>
  </si>
  <si>
    <t>93.12</t>
  </si>
  <si>
    <t>93.13</t>
  </si>
  <si>
    <t>93.19</t>
  </si>
  <si>
    <t>93.2</t>
  </si>
  <si>
    <t>93.21</t>
  </si>
  <si>
    <t>93.29</t>
  </si>
  <si>
    <t>S</t>
  </si>
  <si>
    <t>94.1</t>
  </si>
  <si>
    <t>94.11</t>
  </si>
  <si>
    <t>94.9</t>
  </si>
  <si>
    <t>94.99</t>
  </si>
  <si>
    <t>95.1</t>
  </si>
  <si>
    <t>95.11</t>
  </si>
  <si>
    <t>95.12</t>
  </si>
  <si>
    <t>95.2</t>
  </si>
  <si>
    <t>95.21</t>
  </si>
  <si>
    <t>95.22</t>
  </si>
  <si>
    <t>95.24</t>
  </si>
  <si>
    <t>95.29</t>
  </si>
  <si>
    <t>96.0</t>
  </si>
  <si>
    <t>96.01</t>
  </si>
  <si>
    <t>96.02</t>
  </si>
  <si>
    <t>96.03</t>
  </si>
  <si>
    <t>96.04</t>
  </si>
  <si>
    <t>96.09</t>
  </si>
  <si>
    <t>99.9</t>
  </si>
  <si>
    <t>99.99</t>
  </si>
  <si>
    <t>Template 2: Banking book - Climate change transition risk: Loans collateralised by immovable property - Energy efficiency of the collateral</t>
  </si>
  <si>
    <t>Counterparty sector</t>
  </si>
  <si>
    <t>Total gross carrying amount amount (in MEUR)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</si>
  <si>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</si>
  <si>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</si>
  <si>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</si>
  <si>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</si>
  <si>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</si>
  <si>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</si>
  <si>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</si>
  <si>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</si>
  <si>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</si>
  <si>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F</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</si>
  <si>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</si>
  <si>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</si>
  <si>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</si>
  <si>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</si>
  <si>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</si>
  <si>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</si>
  <si>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</si>
  <si>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Column b-g: The EP scores are estimated when a EPC label is available and where the necessary information regarding the property is available to convert information from the EPC label to a EP score.  Hence, the EP score is only estimated for a subset of the loans with a EPC label in column h-n. In cases where a loan covers more buildings with different EPC label the lowest ranking EPC label is used. </t>
  </si>
  <si>
    <t xml:space="preserve">Row 6-10: At the moment Spar Nord Bank do not have information about non-EU area properties to estimate EP score and EPC label. </t>
  </si>
  <si>
    <t>Template 4: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</si>
  <si>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</si>
  <si>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</si>
  <si>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</si>
  <si>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</si>
  <si>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</si>
  <si>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Public available data from Carbon Majors, Climate Accountability Institute, are to identify the top 20 carbon intensive firms in the World.</t>
  </si>
  <si>
    <t>Template 5: Banking book - Climate change physical risk: Exposures subject to physical risk</t>
  </si>
  <si>
    <t xml:space="preserve">o </t>
  </si>
  <si>
    <t>Variable: Geographical area subject to climate change physical risk - acute and chronic events</t>
  </si>
  <si>
    <t>of which exposures sensitive to impact from climate change physical events</t>
  </si>
  <si>
    <t xml:space="preserve">Breakdown by maturity bucket </t>
  </si>
  <si>
    <t>of which exposures sensitive to impact from chronic climate change events</t>
  </si>
  <si>
    <t xml:space="preserve">of which exposures sensitive to impact from acute climate change events </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</si>
  <si>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</si>
  <si>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</si>
  <si>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</si>
  <si>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</si>
  <si>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</si>
  <si>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</si>
  <si>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Template 10 - Other climate change mitigating actions that are not covered in the EU Taxonomy</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</si>
  <si>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</si>
  <si>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</si>
  <si>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</si>
  <si>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</si>
  <si>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</si>
  <si>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</si>
  <si>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</si>
  <si>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</si>
  <si>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Of which building renovation loans</t>
  </si>
  <si>
    <t>Other counterparties</t>
  </si>
  <si>
    <t>Loans (e.g. green, sustainable, sustainability-linked under standards other than the EU standards)</t>
  </si>
  <si>
    <t>Template 5 - Banking book - Climate change physical risk: Exposures subject to physical risk</t>
  </si>
  <si>
    <t>Template 4 - Banking book - Climate change transition risk: Exposures to top 20 carbon-intensive firms</t>
  </si>
  <si>
    <t>Template 2 - Banking book - Climate change transition risk: Loans collateralised by immovable property - Energy efficiency of the collateral</t>
  </si>
  <si>
    <t>Template 1- Banking book- Climate Change transition risk: Credit quality of exposures by sector, emissions and residual maturity</t>
  </si>
  <si>
    <t>Deferred tax assets</t>
  </si>
  <si>
    <t xml:space="preserve">Table 1 - Qualitative Information on environmental risk </t>
  </si>
  <si>
    <t>Table 2 - Qualitative information on social risk</t>
  </si>
  <si>
    <t>Table 3 - Qualitative information on governance risk</t>
  </si>
  <si>
    <t>Table 1 - Qualitative information on Environmental risk</t>
  </si>
  <si>
    <t>Table 2 - Qualitative information on Social risk</t>
  </si>
  <si>
    <t>Table 3 - Qualitative information on Governance risk</t>
  </si>
  <si>
    <t>This template covers other climate mitigating actions that are not EU Taxonomy aligned. To this point in time identification of Taxonomy aligned assets is still at an early stage for Spar Nord Bank and it is therefore still premature to disclose other climate change mitigating actions that are not covered in the EU Taxonomy.</t>
  </si>
  <si>
    <t>EU CR1 - Performing and non-performing exposures and related provisions</t>
  </si>
  <si>
    <t>At</t>
  </si>
  <si>
    <t>Linkage between financial statements and regulatory exposures</t>
  </si>
  <si>
    <t xml:space="preserve">EU LI1 - Differences between accounting and regulatory scopes of consolidation and mapping of financial statement categories with regulatory risk categories </t>
  </si>
  <si>
    <t>EU LI1</t>
  </si>
  <si>
    <t xml:space="preserve">EU LI2 - Main sources of differences between regulatory exposure amounts and carrying values in financial statements </t>
  </si>
  <si>
    <t>EU LI2</t>
  </si>
  <si>
    <t xml:space="preserve">EU LI3 - Outline of the differences in the scopes of consolidation (entity by entity) </t>
  </si>
  <si>
    <t>EU LI3</t>
  </si>
  <si>
    <t>EU LIA - Explanations of differences between accounting and regulatory exposure amounts
EU LIB - Other qualitative information on the scope of application</t>
  </si>
  <si>
    <t>EU LIA</t>
  </si>
  <si>
    <t>EU CQ3</t>
  </si>
  <si>
    <t>EU OR1 - Operational risk own funds requirements and risk-weighted exposure amounts
EU ORA - Qualitative information on operational risk</t>
  </si>
  <si>
    <t>EU LRA - Disclosure of LR qualitative information</t>
  </si>
  <si>
    <t xml:space="preserve">Asset encumbrance </t>
  </si>
  <si>
    <t>EU AE1 - Encumbered and unencumbered assets</t>
  </si>
  <si>
    <t>EU AE2 - Collateral received and own debt securities issued</t>
  </si>
  <si>
    <t>EU AE3 - Sources of encumbrance</t>
  </si>
  <si>
    <t>EU AE4 - Accompanying narrative information</t>
  </si>
  <si>
    <t>Remuneration</t>
  </si>
  <si>
    <t>EU REMA - Remuneration policy</t>
  </si>
  <si>
    <t xml:space="preserve">EU REM1 - Remuneration awarded for the financial year </t>
  </si>
  <si>
    <t>EU REM5 - Information on remuneration of staff whose professional activities have a material impact on institutions’ risk profile (identified staff)</t>
  </si>
  <si>
    <t>EU CCA</t>
  </si>
  <si>
    <t>EU PV1</t>
  </si>
  <si>
    <t>EU CCA - Main features of regulatory own funds instruments and eligible liabilities instruments</t>
  </si>
  <si>
    <t>Issuer</t>
  </si>
  <si>
    <t>Unique identifier (eg CUSIP, ISIN or Bloomberg identifier for private placement</t>
  </si>
  <si>
    <t xml:space="preserve">2a </t>
  </si>
  <si>
    <t>Public or private placement</t>
  </si>
  <si>
    <t>Governing law(s) of the instrument</t>
  </si>
  <si>
    <t>3a</t>
  </si>
  <si>
    <t>Contractual recognition of write down and conversion powers of resolution authorities</t>
  </si>
  <si>
    <t>Regulatory treatment</t>
  </si>
  <si>
    <t>Current treatment taking into account, where applicable, transitional CRR rules</t>
  </si>
  <si>
    <t>Post-transitional CRR rules</t>
  </si>
  <si>
    <t>Eligible at solo/(sub-)consolidated/solo &amp;
(sub-)consolidated</t>
  </si>
  <si>
    <t>Instrument type (types to be specified by each jurisdiction)</t>
  </si>
  <si>
    <t>Amount recognised in regulatory capital or eligible liabilities  (Currency in million, as of most recent reporting date)</t>
  </si>
  <si>
    <t>Nominal amount of instrument</t>
  </si>
  <si>
    <t>Issue price</t>
  </si>
  <si>
    <t>Redemption price</t>
  </si>
  <si>
    <t>Accounting classification</t>
  </si>
  <si>
    <t>Original date of issuance</t>
  </si>
  <si>
    <t>Perpetual or dated</t>
  </si>
  <si>
    <t>Original maturity date</t>
  </si>
  <si>
    <t>Issuer call subject to prior supervisory approval</t>
  </si>
  <si>
    <t>Optional call date, contingent call dates, and redemption amount</t>
  </si>
  <si>
    <t>Subsequent call dates, if applicable</t>
  </si>
  <si>
    <t>Fixed or floating dividend/coupon</t>
  </si>
  <si>
    <t>Coupon rate and any related index</t>
  </si>
  <si>
    <t>Existence of a dividend stopper</t>
  </si>
  <si>
    <t>Fully discretionary, partially discretionary or mandatory (in terms of timing</t>
  </si>
  <si>
    <t>Fully discretionary, partially discretionary or mandatory (in terms of amount)</t>
  </si>
  <si>
    <t>Existence of step up or other incentive to redeem</t>
  </si>
  <si>
    <t>Noncumulative or cumulative</t>
  </si>
  <si>
    <t>Convertible or non-convertible</t>
  </si>
  <si>
    <t>If convertible, conversion trigger (s)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</si>
  <si>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</si>
  <si>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</si>
  <si>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</si>
  <si>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</si>
  <si>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</si>
  <si>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</si>
  <si>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 (s)</t>
  </si>
  <si>
    <t>If write-down, full or partial</t>
  </si>
  <si>
    <t>If write-down, permanent or temporary</t>
  </si>
  <si>
    <t>If temporary write-down, description of write-up mechanism</t>
  </si>
  <si>
    <t>34a</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</si>
  <si>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</si>
  <si>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</si>
  <si>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</si>
  <si>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</si>
  <si>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</si>
  <si>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</si>
  <si>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</si>
  <si>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</si>
  <si>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 xml:space="preserve">EU PV1 - Prudent valuation adjustments (PVA)
</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</si>
  <si>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</si>
  <si>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</si>
  <si>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</si>
  <si>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</si>
  <si>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</si>
  <si>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</si>
  <si>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</si>
  <si>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</si>
  <si>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</si>
  <si>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</si>
  <si>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</si>
  <si>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</si>
  <si>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</si>
  <si>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Set not applicable in the EU</t>
  </si>
  <si>
    <t>Close-out cost</t>
  </si>
  <si>
    <t>Concentrated positions</t>
  </si>
  <si>
    <t>Early termination</t>
  </si>
  <si>
    <t>Model risk</t>
  </si>
  <si>
    <t>Future administrative costs</t>
  </si>
  <si>
    <t>Total Additional Valuation Adjustments (AVAs)</t>
  </si>
  <si>
    <t xml:space="preserve">EU LI1 - Differences between accounting and regulatory scopes of consolidation and the mapping of financial statement categories with regulatory risk categories </t>
  </si>
  <si>
    <t xml:space="preserve"> </t>
  </si>
  <si>
    <t>Carrying values as reported in published financial statements</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</si>
  <si>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</si>
  <si>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</si>
  <si>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</si>
  <si>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</si>
  <si>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</si>
  <si>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</si>
  <si>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Assets</t>
  </si>
  <si>
    <t xml:space="preserve">Total assets </t>
  </si>
  <si>
    <t xml:space="preserve">Liabilities </t>
  </si>
  <si>
    <t xml:space="preserve">The scope of accounting consolidation and the scope of regulatory consolidation are the same. Hence columns (a) and (b) of the template have been merged. </t>
  </si>
  <si>
    <t xml:space="preserve">Items subject to </t>
  </si>
  <si>
    <t>Credit risk framework</t>
  </si>
  <si>
    <t xml:space="preserve">Securitisation framework </t>
  </si>
  <si>
    <t xml:space="preserve">CCR framework </t>
  </si>
  <si>
    <t>Market risk framework</t>
  </si>
  <si>
    <t xml:space="preserve">Assets carrying value amount under the scope of regulatory consolidation </t>
  </si>
  <si>
    <t>Liabilities carrying value amount under the regulatory scope of consolidation</t>
  </si>
  <si>
    <t>Total net amount under the regulatory scope of consolidation</t>
  </si>
  <si>
    <t>Off-balance-sheet amounts</t>
  </si>
  <si>
    <t>Differences due to different netting rules, other than those already included in row 2</t>
  </si>
  <si>
    <t>Differences due to consideration of provisions</t>
  </si>
  <si>
    <t>Differences due to IFRS9 transitional arrangements</t>
  </si>
  <si>
    <t xml:space="preserve">Differences due to NPE minimum coverage </t>
  </si>
  <si>
    <t>Differences due to the use of credit risk mitigation techniques</t>
  </si>
  <si>
    <t>Differences due to credit conversion factors</t>
  </si>
  <si>
    <t xml:space="preserve">Differences due to SA-CCR </t>
  </si>
  <si>
    <t>Exposure amounts considered for regulatory purposes</t>
  </si>
  <si>
    <t xml:space="preserve">EU LI3 - Outline of the differences in the scopes of consolidation </t>
  </si>
  <si>
    <t>Name of the entity</t>
  </si>
  <si>
    <t>Method of accounting consolidation</t>
  </si>
  <si>
    <t>Method of regulatory consolidation</t>
  </si>
  <si>
    <t>Description of the entity</t>
  </si>
  <si>
    <t>Full consolidation</t>
  </si>
  <si>
    <t>Proportional consolidation</t>
  </si>
  <si>
    <t>Equity method</t>
  </si>
  <si>
    <t>Neither consolidated nor deducted</t>
  </si>
  <si>
    <t>Deducted</t>
  </si>
  <si>
    <t>X</t>
  </si>
  <si>
    <t>Credit institution</t>
  </si>
  <si>
    <t>Aktieselskabet Skelagervej 15</t>
  </si>
  <si>
    <t>Ancillary services undertaking</t>
  </si>
  <si>
    <t>EU LIA - Explanations of differences between accounting and regulatory exposure amounts</t>
  </si>
  <si>
    <t>Article 436(b) CRR</t>
  </si>
  <si>
    <t>Differences between columns (a) and (b) in template EU LI1</t>
  </si>
  <si>
    <t>There is consistency between the accounting values in the public accounting reports and the accounting values subject to supervisory consolidation.</t>
  </si>
  <si>
    <t>Article 436(d) CRR</t>
  </si>
  <si>
    <t>Qualitative information on the main sources of differences between the accounting and regulatoy scope of consolidation shown in template EU LI2</t>
  </si>
  <si>
    <t xml:space="preserve">Off-balance sheet amounts subject to credit risk frameworks include undrawn facilities, committed lines and guarantees. Spar Nord applies a credit conversion factor (CCF) to these items, which resolves in a reduction, as shown in row 10 "Differences due to credit conversion factors".
Exposure value under Credit risk and CCR framework is calculated after deducting financial collateral (credit risk mitigation) whereas accounting value is before such deductions. 
Row 7 is explained by the use of transitional arrangements regarding IFRS9 in the calculation of own funds. The IFRS9-effect that is recognized in the CET1 must be added to the exposure amount. This value will not be included in row 3. 
Row 11 contains the sum of several adjustments due to the SA-CCR regulation. The two most important factors are the exposure values derived from the PFE-values and the alpha value, that multiplies RC (replacement cost) and PFE (potential future exposure) by 1,4. The PFE and alpha-effect is not a part of row 3. </t>
  </si>
  <si>
    <t>EU LIB - Other qualitative information on the scope of application</t>
  </si>
  <si>
    <t>Article 436(f) CRR</t>
  </si>
  <si>
    <t>Impediment to the prompt transfer of own funds or to the repayment of liabilities within the group</t>
  </si>
  <si>
    <t>Spar Nord is covered by the regulation on financial companies, including rules on capital, liquidity and the location of funds. The rules must be complied with at both institutional level and group level. Subject to the requirements for capital etc., which follows from the financial regulation, Spar Nord does not anticipate obstacles to a rapid transfer of own funds or repayment of receivables within the group.</t>
  </si>
  <si>
    <t>Article 436(g) CRR</t>
  </si>
  <si>
    <t xml:space="preserve">Subsidiaries not included in the consolidation with own funds less than required </t>
  </si>
  <si>
    <t>None - Spar Nord fully includes its subsidiary "Aktieselskabet Skelagervej 15" in the consolidation.</t>
  </si>
  <si>
    <t>Article 436(h) CRR</t>
  </si>
  <si>
    <t>Use of derogation referred to in Article 7 CRR or individual consolidation method laid down in Article 9 CRR</t>
  </si>
  <si>
    <t>Not relevant for Spar Nord.</t>
  </si>
  <si>
    <t>Aggregate amount by which the actual own funds are less than required in all subsidiaries that are not included in the consolidation</t>
  </si>
  <si>
    <t>EU CQ3 - Credit quality of performing and non-performing exposures by past due days</t>
  </si>
  <si>
    <t>Gross carrying amount / Nominal amount</t>
  </si>
  <si>
    <t>Not past due or Past due &lt;= 30 days</t>
  </si>
  <si>
    <t>Past due &gt; 30 days &lt;= 90 days</t>
  </si>
  <si>
    <t>Unlikely to pay that are not past-due or past-due &lt;= 90 days</t>
  </si>
  <si>
    <t>Past due &gt; 90 days &lt;= 180 days</t>
  </si>
  <si>
    <t>Past due &gt; 180 days &lt;= 1 year</t>
  </si>
  <si>
    <t>Past due &gt; 1 year &lt;= 2 years</t>
  </si>
  <si>
    <t>Past due &gt; 2 year &lt;= 5 years</t>
  </si>
  <si>
    <t>Past due &gt; 5 year &lt;= 7 years</t>
  </si>
  <si>
    <t>Past due &gt; 7 years</t>
  </si>
  <si>
    <t>EU OR1 - Operational risk own funds requirements and risk-weighted exposure amounts</t>
  </si>
  <si>
    <t>Relevant indicator</t>
  </si>
  <si>
    <t>Risk weighted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</si>
  <si>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</si>
  <si>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</si>
  <si>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</si>
  <si>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</si>
  <si>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</si>
  <si>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</si>
  <si>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</si>
  <si>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</si>
  <si>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ORA - Qualitative information on operational risk</t>
  </si>
  <si>
    <t>Art. 446 CRR</t>
  </si>
  <si>
    <t>Disclosure of the approaches for the assessment of minimum own funds requirements</t>
  </si>
  <si>
    <t>Description of the processes used to manage the risk of excessive leverage</t>
  </si>
  <si>
    <t>Description of the factors that had an impact on the leverage Ratio during the period to which the disclosed leverage Ratio refers</t>
  </si>
  <si>
    <t>Carrying amount of encumbered assets</t>
  </si>
  <si>
    <t>Fair value of encumbered assets</t>
  </si>
  <si>
    <t>Carrying amount of unencumbered assets</t>
  </si>
  <si>
    <t>Fair value of unencumbered assets</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</si>
  <si>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</si>
  <si>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</si>
  <si>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</si>
  <si>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</si>
  <si>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</si>
  <si>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</si>
  <si>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</si>
  <si>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Fair value of encumbered collateral received or own debt securities issued</t>
  </si>
  <si>
    <t>Fair value of collateral received or own debt securities issued available for encumbrance</t>
  </si>
  <si>
    <t>Collateral received by the reporting institution</t>
  </si>
  <si>
    <t>Loans on demand</t>
  </si>
  <si>
    <t>Loans and advances other than loans on demand</t>
  </si>
  <si>
    <t>Other collateral received</t>
  </si>
  <si>
    <t>Own debt securities issued other than own covered bonds or asset-backed securities</t>
  </si>
  <si>
    <t>Own covered bonds and asset-backed securities issued and not yet pledged</t>
  </si>
  <si>
    <t>Total assets, collateral received and own debt securities issued</t>
  </si>
  <si>
    <t>Matching liabilities, contingent liabilities or securities lent</t>
  </si>
  <si>
    <t>Assets, collateral received and own debt securities issued other than covered bonds and ABSs encumbered</t>
  </si>
  <si>
    <t>Carrying amount of selected financial liabilities</t>
  </si>
  <si>
    <t>1.</t>
  </si>
  <si>
    <t>Spar Nord Bank has the following types of asset encumbrance, listed here in order of decreasing amount of encumbered assets:</t>
  </si>
  <si>
    <t>a.</t>
  </si>
  <si>
    <t>Securities provided as collateral in repo and securities-lending transactions:</t>
  </si>
  <si>
    <t>The bank’s repo activities consist of business driven transactions that can be wound up relatively quickly and transactions for short- or long-term funding purposes. In repo transactions, the securities remain on the balance sheet of the bank, and the  amounts received are recognised as deposits.</t>
  </si>
  <si>
    <t>b.</t>
  </si>
  <si>
    <t>Netting of market values of derivatives transactions:</t>
  </si>
  <si>
    <t>For the net market value of the derivatives transactions cash and securities is provided as collateral, in which pledging collateral is an operational requirement to support business activities. Positive market values on the balance sheet can be netted with negative market values with the same counterparty and therefor encumbered. Netted market values remain on the balance sheet of the bank.</t>
  </si>
  <si>
    <t>c.</t>
  </si>
  <si>
    <t>Clearing systems:</t>
  </si>
  <si>
    <t>Cash issued as collateral for clearing systems and default funds.</t>
  </si>
  <si>
    <t>2.</t>
  </si>
  <si>
    <t>The general trend over the last 12 months: There have been some fluctuation in the assert encumbrance of the bank, which mostly originates from different business opportunities for using repo activities for funding the bonds portfolio in foreign currencies.</t>
  </si>
  <si>
    <t>3.</t>
  </si>
  <si>
    <t>To mitigate counterparty risk, Spar Nord concludes framework, netting and collateral agreements.</t>
  </si>
  <si>
    <t>For foreign and large Danish credit institutions and institutional customers, netting and framework agreements will be based on the international ISDA Master Agreements, often with associated Credit Support Annexes (CSA).</t>
  </si>
  <si>
    <t>For small Danish credit institutions, such agreements will be based on the framework agreement prepared by Finans Danmark for forex and securities transactions.</t>
  </si>
  <si>
    <t>4.</t>
  </si>
  <si>
    <t>The Group's repo and reverse repo exposures are collateralised by high-quality collateral (mostly AAA), and are mostly short-dated (maturing within one month). The level of asset encumbrance from bank´s activities is considered to be a comfortable level.</t>
  </si>
  <si>
    <t>EU  REMA - Remuneration policy</t>
  </si>
  <si>
    <t xml:space="preserve">Information relating to the bodies that oversee remuneration. </t>
  </si>
  <si>
    <t>Information relating to the design and structure of the remuneration system for identified staff</t>
  </si>
  <si>
    <t xml:space="preserve">Description of the ways in which current and future risks are taken into account in the remuneration processes. </t>
  </si>
  <si>
    <t>The ratios between fixed and variable remuneration set in accordance with point (g) of Article 94(1) CRD.</t>
  </si>
  <si>
    <t xml:space="preserve">The Board of Directors and the Executive Board only receive fixed remueration.
The material risk takers do not receive variable remuneration components above the permitted lower threshold limit (DKK 100,000 per year) in pursuance of the applicable "Executive Order on remuneration policy and remuneration in banks, mortgage credit institutions, investment companies, investment management companies, investment associations and certain holding companies". Consequently, the variable remuneration never exceeds 100% of the fixed remuneration. </t>
  </si>
  <si>
    <t>Description of the ways in which the institution seeks to link performance during a performance measurement period with levels of remuneration.</t>
  </si>
  <si>
    <t>The remuneration paid to the Board of Directors is not directly linked to performance in a given perfomance measurement periode as the members only receive fixed remuneration. The level of the fixed remuneration is determined according to the principle of remuneration being in line with market standards.
The remuneration paid to the Executive Board is not directly linked to performance in a given performance measurement periode. The members of the Executive Board only receive fixed remuneration, which is reviewed annully. This review includes the handling of the Bank’s long-term interests and implementation of the Bank’s business strategy, including its social responsibility and management of sustainability impact. 
The remuneration paid to the material risk takers is primarily fix remuneration, and it is consequently not directly linked to performance in a given performance measurement periode. If a material risk taker receives variable remuneration, it is given according to a concrete assesment of the risktaker's overall performance in the job function. Variable remuneration never exceeds the above-mentioned lower threshold limit. This means that the variable remuneration is always paid in cash and not deferred.</t>
  </si>
  <si>
    <t>Description of the ways in which the institution seeks to adjust remuneration to take account of longterm performance.</t>
  </si>
  <si>
    <t>The Board of Directors and the Executive Board only receive fixed remueration.
Variable remuneration paid to material risk takers never exceeds the above-mentioned lower threshold limit. This means that the variable remuneration is always paid in cash and not deferred.</t>
  </si>
  <si>
    <t xml:space="preserve">The description of the main parameters and rationale for any variable components scheme and any other non-cash benefit in accordance with point (f) of Article 450(1) CRR. </t>
  </si>
  <si>
    <t>The Board of Directors and the Executive Board only receive fixed remueration.
 If a material risk taker receives variable remuneration, it is given according to a concrete assesment of the risktaker's overall performance in the job function. Variable remuneration never exceeds the above-mentioned lower threshold limit. This means that the variable remuneration is always paid in cash and not deferred.</t>
  </si>
  <si>
    <t>Upon demand from the relevant Member State or competent authority, the total remuneration for each member of the management body or senior management.</t>
  </si>
  <si>
    <t>Information on whether the institution benefits from a derogation laid down in Article 94(3) CRD in accordance with point (k) of Article 450(1) CRR.</t>
  </si>
  <si>
    <t>Large institutions shall disclose the quantitative information on the remuneration of their collective management body, differentiating between executive and non-executive members in accordance with Article 450(2) CRR.</t>
  </si>
  <si>
    <t>MB Supervisory function</t>
  </si>
  <si>
    <t xml:space="preserve">MB Management function </t>
  </si>
  <si>
    <t>Other senior management</t>
  </si>
  <si>
    <t>Other identified staff</t>
  </si>
  <si>
    <t xml:space="preserve">Fixed remuneration </t>
  </si>
  <si>
    <t>Number of identified staff</t>
  </si>
  <si>
    <t>Total fixed remuneration</t>
  </si>
  <si>
    <t>Of which: cash-based</t>
  </si>
  <si>
    <t>(Not applicable in the EU)</t>
  </si>
  <si>
    <t>Of which: shares or equivalent ownership interests</t>
  </si>
  <si>
    <t xml:space="preserve">Of which: share-linked instruments or equivalent non-cash instruments </t>
  </si>
  <si>
    <t>EU-5x</t>
  </si>
  <si>
    <t>Of which: other instruments</t>
  </si>
  <si>
    <t>Of which: other forms</t>
  </si>
  <si>
    <t xml:space="preserve">Variable remuneration </t>
  </si>
  <si>
    <t>Total variable remuneration</t>
  </si>
  <si>
    <t>Of which: deferred</t>
  </si>
  <si>
    <t>EU-13a</t>
  </si>
  <si>
    <t>EU-13b</t>
  </si>
  <si>
    <t>EU-14x</t>
  </si>
  <si>
    <t>EU-14y</t>
  </si>
  <si>
    <t>Total remuneration (2 + 10)</t>
  </si>
  <si>
    <t>Note:</t>
  </si>
  <si>
    <t>The number of identified staff in the MB Supervisory function and the MB Management function is disclosed based on headcount.</t>
  </si>
  <si>
    <t>The members of the Management Bodies are classified according to their primary function.</t>
  </si>
  <si>
    <t>The number of other identified staff is disclosed based on FTE.</t>
  </si>
  <si>
    <t xml:space="preserve">Management body remuneration </t>
  </si>
  <si>
    <t xml:space="preserve">Business areas </t>
  </si>
  <si>
    <t>MB Management function</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</si>
  <si>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</si>
  <si>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</si>
  <si>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</si>
  <si>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</si>
  <si>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</si>
  <si>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</si>
  <si>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</si>
  <si>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</si>
  <si>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</si>
  <si>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</si>
  <si>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</si>
  <si>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</si>
  <si>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</si>
  <si>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</si>
  <si>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Annual</t>
  </si>
  <si>
    <t xml:space="preserve">EU CQ3 - Credit quality of performing and non-performing exposures by past due days </t>
  </si>
  <si>
    <t>EU OR1</t>
  </si>
  <si>
    <t>EU LRA</t>
  </si>
  <si>
    <t>EU AE1</t>
  </si>
  <si>
    <t>EU AE3</t>
  </si>
  <si>
    <t>EU AE4</t>
  </si>
  <si>
    <t>EU AE2</t>
  </si>
  <si>
    <t>EU REMA</t>
  </si>
  <si>
    <t>EU REM1</t>
  </si>
  <si>
    <t>EU REM5</t>
  </si>
  <si>
    <t xml:space="preserve">EU KM2: Key metrics - MREL and, where applicable, G-SII requirement for own funds and eligible liabilities  </t>
  </si>
  <si>
    <t>Minimum requirement for own funds and eligible liabilities (MREL)</t>
  </si>
  <si>
    <t>Own funds and eligible liabilities, ratios and components</t>
  </si>
  <si>
    <t>1</t>
  </si>
  <si>
    <t xml:space="preserve">Own funds and eligible liabilities </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</si>
  <si>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</si>
  <si>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</si>
  <si>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</si>
  <si>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</si>
  <si>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</si>
  <si>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</si>
  <si>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</si>
  <si>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</si>
  <si>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</si>
  <si>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</si>
  <si>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</si>
  <si>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</si>
  <si>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</si>
  <si>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</si>
  <si>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</si>
  <si>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</si>
  <si>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</si>
  <si>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</si>
  <si>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</si>
  <si>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</si>
  <si>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Own funds and eligible liabilities and adjustments</t>
  </si>
  <si>
    <t>Common Equity Tier 1 capital (CET1)</t>
  </si>
  <si>
    <t>Additional Tier 1 capital (AT1)</t>
  </si>
  <si>
    <t>Tier 2 capital (T2)</t>
  </si>
  <si>
    <t>Own funds for the purpose of Articles 92a CRR and 45 BRRD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</si>
  <si>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</si>
  <si>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</si>
  <si>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</si>
  <si>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</si>
  <si>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</si>
  <si>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</si>
  <si>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</si>
  <si>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</si>
  <si>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</si>
  <si>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</si>
  <si>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</si>
  <si>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</si>
  <si>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</si>
  <si>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</si>
  <si>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</si>
  <si>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</si>
  <si>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</si>
  <si>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</si>
  <si>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</si>
  <si>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</si>
  <si>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</si>
  <si>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</si>
  <si>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</si>
  <si>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capital conservation buffer requirement </t>
  </si>
  <si>
    <t xml:space="preserve">of which: countercyclical buffer requirement </t>
  </si>
  <si>
    <t xml:space="preserve">of which: systemic risk buffer requirement </t>
  </si>
  <si>
    <t>EU-31a</t>
  </si>
  <si>
    <t>of which: Global Systemically Important Institution (G-SII) or Other Systemically Important Institution (O-SII) buffer</t>
  </si>
  <si>
    <t>Memorandum items</t>
  </si>
  <si>
    <t>EU-32</t>
  </si>
  <si>
    <t>Total amount of excluded liabilities referred to in Article 72a(2) CRR</t>
  </si>
  <si>
    <t>Insolvency ranking</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</si>
  <si>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</si>
  <si>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</si>
  <si>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</si>
  <si>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</si>
  <si>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</si>
  <si>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EU TLAC3b: creditor ranking - resolution entity</t>
  </si>
  <si>
    <t>Own funds and liabilities potentially eligible for meeting MREL</t>
  </si>
  <si>
    <t>EU KM2</t>
  </si>
  <si>
    <t>EU TLAC1</t>
  </si>
  <si>
    <t>EU TLAC3</t>
  </si>
  <si>
    <t>EU KM2 -  Key metrics - Minimum requirement for own funds and eligible liabilities (MREL)</t>
  </si>
  <si>
    <t>EU TLAC1 - Composition - MREL</t>
  </si>
  <si>
    <t>EU TLAC3 -  creditor ranking - resolution entity</t>
  </si>
  <si>
    <t>Omissions</t>
  </si>
  <si>
    <t>Reason</t>
  </si>
  <si>
    <t>EU CQ4 - Quality of non-performing exposures by geography</t>
  </si>
  <si>
    <t>Non-material</t>
  </si>
  <si>
    <t>EU CR10 – Specialised lending and equity exposures under the simple riskweighted approach</t>
  </si>
  <si>
    <t>EU SECA - Qualitative disclosure requirements related to securitisation exposures</t>
  </si>
  <si>
    <t>EU SEC1 - Securitisation exposures in the non-trading book</t>
  </si>
  <si>
    <t>EU SEC2 - Securitisation exposures in the trading book</t>
  </si>
  <si>
    <t>EU SEC3 - Securitisation exposures in the non-trading book and associated regulatory capital requirements - institution acting as originator or as sponsor</t>
  </si>
  <si>
    <t>EU SEC4 - Securitisation exposures in the non-trading book and associated regulatory capital requirements - institution acting as investor</t>
  </si>
  <si>
    <t>EU SEC5 - Exposures securitised by the institution - Exposures in default and specific credit risk adjustments</t>
  </si>
  <si>
    <t>EU REM2 - Special payments to staff whose professional activities have a material impact on institutions’ risk profile</t>
  </si>
  <si>
    <t>EU REM3 - Deferred remuneration</t>
  </si>
  <si>
    <t>EU REM4 - Remuneration of 1 million EUR or more per year</t>
  </si>
  <si>
    <t>Template 6 - Summary of KPIs on the Taxonomy-aligned exposures</t>
  </si>
  <si>
    <t>Template 7 - Mitigating actions: Assets for the calculation of GAR</t>
  </si>
  <si>
    <t>Template 8 - GAR (%)</t>
  </si>
  <si>
    <t>Disclosure reference date T</t>
  </si>
  <si>
    <t>Climate Change Mitigation (CCM)</t>
  </si>
  <si>
    <t>Climate Change Adaptation (CCA)</t>
  </si>
  <si>
    <t>TOTAL (CCM + CCA)</t>
  </si>
  <si>
    <t>Of which environmentally sustainable</t>
  </si>
  <si>
    <t>Of which specialised lending</t>
  </si>
  <si>
    <t>Of which transitional</t>
  </si>
  <si>
    <t>Of which enabling</t>
  </si>
  <si>
    <t>Of which adaptation</t>
  </si>
  <si>
    <t>Of which transitional/adaptation</t>
  </si>
  <si>
    <t>Loans and advances, debt securities and equity instruments not HfT eligible for GAR calculation</t>
  </si>
  <si>
    <t>of which management companies</t>
  </si>
  <si>
    <t>of which insurance undertakings</t>
  </si>
  <si>
    <t>of which loans collateralised by residential immovable property</t>
  </si>
  <si>
    <t>of which building renovation loans</t>
  </si>
  <si>
    <t>of which motor vehicle loans</t>
  </si>
  <si>
    <t xml:space="preserve">Collateral obtained by taking possession: residential and commercial immovable properties </t>
  </si>
  <si>
    <t>Template 6. Summary of GAR KPIs</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</si>
  <si>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</si>
  <si>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</si>
  <si>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</si>
  <si>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</si>
  <si>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</si>
  <si>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</si>
  <si>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</si>
  <si>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</si>
  <si>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Total gross carrying amount </t>
  </si>
  <si>
    <t>Of which towards taxonomy relevant sectors (Taxonomy-eligible)</t>
  </si>
  <si>
    <t>Of which environmentally sustainable (Taxonomy-aligned)</t>
  </si>
  <si>
    <t>GAR - Covered assets in both numerator and denominator</t>
  </si>
  <si>
    <t xml:space="preserve">Financial corporations </t>
  </si>
  <si>
    <t>Debt securities, including UoP</t>
  </si>
  <si>
    <t>of which investment firms</t>
  </si>
  <si>
    <t/>
  </si>
  <si>
    <t>of which  management companies</t>
  </si>
  <si>
    <t>Non-financial corporations (subject to NFRD disclosure obligations)</t>
  </si>
  <si>
    <t>Local governments financing</t>
  </si>
  <si>
    <t>Housing financing</t>
  </si>
  <si>
    <t>Other local governments financing</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</si>
  <si>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</si>
  <si>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</si>
  <si>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</si>
  <si>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</si>
  <si>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</si>
  <si>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</si>
  <si>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</si>
  <si>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</si>
  <si>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</si>
  <si>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</si>
  <si>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</si>
  <si>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</si>
  <si>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</si>
  <si>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</si>
  <si>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</si>
  <si>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q</t>
  </si>
  <si>
    <t>r</t>
  </si>
  <si>
    <t>s</t>
  </si>
  <si>
    <t>t</t>
  </si>
  <si>
    <t>u</t>
  </si>
  <si>
    <t>v</t>
  </si>
  <si>
    <t>w</t>
  </si>
  <si>
    <t>x</t>
  </si>
  <si>
    <t>y</t>
  </si>
  <si>
    <t>z</t>
  </si>
  <si>
    <t>aa</t>
  </si>
  <si>
    <t>ab</t>
  </si>
  <si>
    <t>ac</t>
  </si>
  <si>
    <t>ad</t>
  </si>
  <si>
    <t>ae</t>
  </si>
  <si>
    <t>af</t>
  </si>
  <si>
    <t>Disclosure reference date T: KPIs on stock</t>
  </si>
  <si>
    <t>Disclosure reference date T: KPIs on flows</t>
  </si>
  <si>
    <t>%  (compared to total covered assets in the denominator)</t>
  </si>
  <si>
    <t>Proportion of eligible assets funding taxonomy relevant sectors</t>
  </si>
  <si>
    <t>Proportion of total assets covered</t>
  </si>
  <si>
    <t>Proportion of new eligible assets funding taxonomy relevant sectors</t>
  </si>
  <si>
    <t>Proportion of total new assets covered</t>
  </si>
  <si>
    <t>GAR</t>
  </si>
  <si>
    <t>Non-financial corporations subject to NFRD disclosure obligations</t>
  </si>
  <si>
    <t>Local government financing</t>
  </si>
  <si>
    <t>Template 3: Banking book - Climate change transition risk: Alignment metrics</t>
  </si>
  <si>
    <t>Sector</t>
  </si>
  <si>
    <t>NACE Sectors (a minima)</t>
  </si>
  <si>
    <t>Portfolio gross carrying amount (Mn EUR)</t>
  </si>
  <si>
    <t>Alignment metric**</t>
  </si>
  <si>
    <t>Year of reference</t>
  </si>
  <si>
    <t>Distance to IEA NZE2050 in % ***</t>
  </si>
  <si>
    <t>Target (year of reference + 3 years)</t>
  </si>
  <si>
    <t>Power</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</si>
  <si>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</si>
  <si>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</si>
  <si>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</si>
  <si>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</si>
  <si>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</si>
  <si>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</si>
  <si>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</si>
  <si>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</si>
  <si>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</si>
  <si>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At the moment Spar Nord do not have company specific data points and therefore Spar Nord is not estimating the sectoral alignment. Continously work will be done to obtain company specific data and hence be able to estimate sectoral alignment.</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</si>
  <si>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</si>
  <si>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</si>
  <si>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</si>
  <si>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</si>
  <si>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</si>
  <si>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</si>
  <si>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</si>
  <si>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</si>
  <si>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</si>
  <si>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</si>
  <si>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</si>
  <si>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</si>
  <si>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</si>
  <si>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</si>
  <si>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</si>
  <si>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</si>
  <si>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</si>
  <si>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</si>
  <si>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</si>
  <si>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</si>
  <si>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</si>
  <si>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Template 3 - Banking book - Climate change transition risk: Alignment metrics</t>
  </si>
  <si>
    <t>Template 3</t>
  </si>
  <si>
    <t xml:space="preserve">Table 1 </t>
  </si>
  <si>
    <t>Table 2</t>
  </si>
  <si>
    <t>Table 3</t>
  </si>
  <si>
    <t>Template 1</t>
  </si>
  <si>
    <t>Template 2</t>
  </si>
  <si>
    <t>Template 4</t>
  </si>
  <si>
    <t>Template 5</t>
  </si>
  <si>
    <t>Template 6</t>
  </si>
  <si>
    <t>Template 7</t>
  </si>
  <si>
    <t>Template 8</t>
  </si>
  <si>
    <t>Template 10</t>
  </si>
  <si>
    <t>31 December 2024</t>
  </si>
  <si>
    <t>October 1 to December 31 2024</t>
  </si>
  <si>
    <t>July 1 to December 31 2024</t>
  </si>
  <si>
    <t>January 1 to December 31 2024</t>
  </si>
  <si>
    <t>The institution's Additional Pillar 3 Disclosures as at December 31, 2024 have been prepared in accordance with the bank’s board-approved policy for disclosure of Pillar 3 information which is based on EU regulation 2019/876 of the European Parliament and of the Council of 20 May 2019 amending EU regulation No 575/2013 and EU Commission Implementing Regulation 2021/637 of 15 March 2021. The policy sets out the institution's internal controls and procedures for Additional Pillar 3 Disclosures and encompasses division of responsibilities as well as completeness and documentation requirements.
February 5 2025
Lasse Nyby
Chief Executive Officer</t>
  </si>
  <si>
    <t>Spar Nord A/S Additional Pillar 3 Disclosures Q4 2024</t>
  </si>
  <si>
    <r>
      <t>Own funds and eligible liabilities: Non-regulatory capital elements</t>
    </r>
    <r>
      <rPr>
        <b/>
        <sz val="11"/>
        <color rgb="FF7030A0"/>
        <rFont val="Century Gothic"/>
        <family val="2"/>
      </rPr>
      <t xml:space="preserve"> </t>
    </r>
  </si>
  <si>
    <r>
      <t>Eligible liabilities instruments</t>
    </r>
    <r>
      <rPr>
        <strike/>
        <sz val="11"/>
        <rFont val="Century Gothic"/>
        <family val="2"/>
      </rPr>
      <t xml:space="preserve"> </t>
    </r>
    <r>
      <rPr>
        <sz val="11"/>
        <rFont val="Century Gothic"/>
        <family val="2"/>
      </rPr>
      <t>issued directly by the resolution entity that are subordinated to excluded liabilities (not grandfathered)</t>
    </r>
  </si>
  <si>
    <t>At 31 December 2023 (DKKm)</t>
  </si>
  <si>
    <t>Common Equtiy Tier 1 (CET1)</t>
  </si>
  <si>
    <t>Additional Tier 1</t>
  </si>
  <si>
    <t>Tier 2</t>
  </si>
  <si>
    <t xml:space="preserve">Senior Non-prefered </t>
  </si>
  <si>
    <t>Senior Preferred</t>
  </si>
  <si>
    <t>-</t>
  </si>
  <si>
    <t>NA</t>
  </si>
  <si>
    <t>Transitional</t>
  </si>
  <si>
    <t>The Leverage Ratio is calculated quarterly and reported to the authorities. 
Spar Nord manage the risk of excessive leverage through the capital policy, which set a lower limit for  the Leverage Ratio in Spar Nord at 6 %. 
The current Leverage Ratio is above 10 % and is therefore considered a low risk according to the capital policy.</t>
  </si>
  <si>
    <t>The Leverage Ratio is calculated 0.8 percentage point higher compared to year-end 2023. The increased Leverage Ratio is mainly driven by an increased tier 1 capital.</t>
  </si>
  <si>
    <t>Spar Nord uses the basic indicator approach in the calculation of the capital adequacy requirement arising from operational risks. At year-end 2024 operational risk amounts to 12,1 pct. of the total risk exposure amount and DKK 8,1 billion, which results in an capital adequacy requirement of DKK 646 million. Spar Nord evaluates the capital adequacy requirements from operational risks on an ongoing basis. If the capital adequacy requirement is assessed to be higher than described above, this will be taken into account in the calculation of the adequate own funds.</t>
  </si>
  <si>
    <t>Faroe Islands</t>
  </si>
  <si>
    <t>Spain</t>
  </si>
  <si>
    <t>Switzerland</t>
  </si>
  <si>
    <t>USA</t>
  </si>
  <si>
    <t>Other countries</t>
  </si>
  <si>
    <t>A (Ref. EU-CC2)</t>
  </si>
  <si>
    <t>B (Ref. EU-CC2)</t>
  </si>
  <si>
    <t>D + E (Ref. EU-CC2)</t>
  </si>
  <si>
    <t>C (Ref. EU-CC2)</t>
  </si>
  <si>
    <t>F (Ref. EU-CC2)</t>
  </si>
  <si>
    <t>G (Ref. EU-CC2)</t>
  </si>
  <si>
    <t>H (Ref. EU-CC2)</t>
  </si>
  <si>
    <t>I (Ref. EU-CC2)</t>
  </si>
  <si>
    <t>J (Ref. EU-CC2)</t>
  </si>
  <si>
    <t>K (Ref. EU-CC2)</t>
  </si>
  <si>
    <t>L (Ref. EU-CC2)</t>
  </si>
  <si>
    <t>The measurement of IRRBB is based on key assumptions related to the banks business model. The assumptions are continuously reviewed so that we ensure compliance with the assumptions used in the banks financial guidance.</t>
  </si>
  <si>
    <t>DK0060036564</t>
  </si>
  <si>
    <t>Public</t>
  </si>
  <si>
    <t>Danish</t>
  </si>
  <si>
    <t>N/A</t>
  </si>
  <si>
    <t>Common Equity Tier 1</t>
  </si>
  <si>
    <t>Solo &amp; consolidated</t>
  </si>
  <si>
    <t>Share capital
as published in Regulation 
(EU) No 575/2013 article 28</t>
  </si>
  <si>
    <t>DKK 1.205m</t>
  </si>
  <si>
    <t>Shareholders' equity</t>
  </si>
  <si>
    <t>Perpetual</t>
  </si>
  <si>
    <t>No maturity</t>
  </si>
  <si>
    <t>No</t>
  </si>
  <si>
    <t>Fully discretionary</t>
  </si>
  <si>
    <t>Non cumulative</t>
  </si>
  <si>
    <t>Non-convertible</t>
  </si>
  <si>
    <t>DK0030465083</t>
  </si>
  <si>
    <t>DK0030484464</t>
  </si>
  <si>
    <t>DK0030495668</t>
  </si>
  <si>
    <t>Private</t>
  </si>
  <si>
    <t>Solo &amp; Consolidated</t>
  </si>
  <si>
    <t>Additional Tier 1 
as published in Regulation 
(EU) No 575/2013 article 52</t>
  </si>
  <si>
    <t>DKK 330m</t>
  </si>
  <si>
    <t>DKK 600m</t>
  </si>
  <si>
    <t>DKK 250m</t>
  </si>
  <si>
    <t>100 per cent</t>
  </si>
  <si>
    <t xml:space="preserve">100 per cent of Nominal amount </t>
  </si>
  <si>
    <t>Liability - amortised cost</t>
  </si>
  <si>
    <t>15/Apr/20</t>
  </si>
  <si>
    <t>08/Mar/2021</t>
  </si>
  <si>
    <t>30/Sep/2021</t>
  </si>
  <si>
    <t>Yes</t>
  </si>
  <si>
    <t>15-Apr-2025 
100 per cent of Nominal amount
In addition Tax/Regulatory call</t>
  </si>
  <si>
    <t>08-Sep-2026 
100 per cent of Nominal amount
In addition Tax/Regulatory call</t>
  </si>
  <si>
    <t>30-Sep-2027 
100 per cent of Nominal amount
In addition Tax/Regulatory call</t>
  </si>
  <si>
    <t>15-Apr and 15-Oct each year 
after first call date</t>
  </si>
  <si>
    <t>8-Mar and 8-Sep each year 
after first call date</t>
  </si>
  <si>
    <t>30-Mar and 30-Sep each year 
after first call date</t>
  </si>
  <si>
    <t>Fixed to floating</t>
  </si>
  <si>
    <t>Fixed 6.00 per cent per annum, until first call date. Thereafter floating Cibor 6-month (the reference rate is floored at zero percent) + credit spread 6.00 per cent per annum</t>
  </si>
  <si>
    <t>Fixed 3,25 per cent per annum, until first call date paid semi-annually. Thereafter floating Cibor 6-month + credit spread 3.244 per cent per annum</t>
  </si>
  <si>
    <t>Fixed 3,125 per cent per annum, until first call date. Thereafter floating Cibor 6-month + credit spread 2,962 per cent per annum  (the coupon rate is floored at zero percent)</t>
  </si>
  <si>
    <t>DK0030510219</t>
  </si>
  <si>
    <t>DK0030495742</t>
  </si>
  <si>
    <t>DK0030524277</t>
  </si>
  <si>
    <t>Tier 2 
as published in Regulation 
(EU) No 575/2013 article 63</t>
  </si>
  <si>
    <t>DKK 500m</t>
  </si>
  <si>
    <t>DKK 200m</t>
  </si>
  <si>
    <t>DKK 400m</t>
  </si>
  <si>
    <t xml:space="preserve">100 per cent </t>
  </si>
  <si>
    <t>07/Jul/22</t>
  </si>
  <si>
    <t>30/Sep/21</t>
  </si>
  <si>
    <t>Dated</t>
  </si>
  <si>
    <t>07/Jul/32</t>
  </si>
  <si>
    <t>30/Sep/33</t>
  </si>
  <si>
    <t>07-Jul-27
100 per cent of Nominal amount
In addition Tax/Regulatory call</t>
  </si>
  <si>
    <t>30-Sep-28
100 per cent of Nominal amount
In addition Tax/Regulatory call</t>
  </si>
  <si>
    <t>11-apr-28
100 per cent of Nominal amount
In addition Tax/Regulatory call</t>
  </si>
  <si>
    <t>07-Jan and 07-Jul each year 
after first call date</t>
  </si>
  <si>
    <t>At any interest payment date after first call date</t>
  </si>
  <si>
    <t>Floating</t>
  </si>
  <si>
    <t>Fixed 5.131 per cent per annum, until first call date. Thereafter floating Cibor 6-month +3.00 per cent per annum</t>
  </si>
  <si>
    <t>Floating  Cibor 3-month + 1.30 per cent per annum</t>
  </si>
  <si>
    <t>Floating  Cibor 3-month + 3,25 per cent per annum</t>
  </si>
  <si>
    <t>Mandatory</t>
  </si>
  <si>
    <t>When the point of non-viability is reached. The national resolution authority determines if the institution meets the condition: a i The institution has incurred/is likely to incur in a near future losses depleting all or substantially all its own funds; and/or ii. the asset are/will be in a near future less than its liabilities; and/or iii. The institution is/will be in a near future unable to pay its obligations; and/or iv. the institution requires public financial support; b. there is no reasonable prospect that a private action would prevent the failure; and c. a resolution action is necessary in the public interest.</t>
  </si>
  <si>
    <t>Full or Partially</t>
  </si>
  <si>
    <t>Permanent</t>
  </si>
  <si>
    <t>Contractual</t>
  </si>
  <si>
    <t>Subordinated Claims</t>
  </si>
  <si>
    <t>Subordinated to Non-Preferred Senior Debt</t>
  </si>
  <si>
    <t>https://www.sparnord.dk/investor-relations/gaeld-og-rating/#Block5</t>
  </si>
  <si>
    <t>When core tier 1 ratio is below 7.00 percent.</t>
  </si>
  <si>
    <t>Temporary</t>
  </si>
  <si>
    <t>The notes may be reinstated at the Issuer's discretion out of relevant profits, subject to certain restrictions</t>
  </si>
  <si>
    <t>Statutory</t>
  </si>
  <si>
    <t>Perpetual Deeply Subordinated Write Down Securities</t>
  </si>
  <si>
    <t>Dated Subordinated  Debt</t>
  </si>
  <si>
    <t>https://www.sparnord.dk/investor-relations/spar-nord-aktien/</t>
  </si>
  <si>
    <t>When core tier 1 ratio is below 5,125 percent.</t>
  </si>
  <si>
    <t xml:space="preserve">101 per cent of Nominal amount </t>
  </si>
  <si>
    <t>DK0030489349</t>
  </si>
  <si>
    <t>NO0011002602</t>
  </si>
  <si>
    <t>DK0030530597</t>
  </si>
  <si>
    <t>DK0030511886</t>
  </si>
  <si>
    <t>DK0030523972</t>
  </si>
  <si>
    <t>NO0012694316</t>
  </si>
  <si>
    <t>NO0012694308</t>
  </si>
  <si>
    <t>NO0011002537</t>
  </si>
  <si>
    <t>DK0030515606</t>
  </si>
  <si>
    <t>NO0012775487</t>
  </si>
  <si>
    <t>NO0013077719</t>
  </si>
  <si>
    <t>NO0011037434</t>
  </si>
  <si>
    <t>Senior Non-Preferred Notes</t>
  </si>
  <si>
    <t>Senior  Non-Preferred</t>
  </si>
  <si>
    <t>Non-Preferred Senior Notes
as published in Regulation 
(EU) No 575/2013 article 72b</t>
  </si>
  <si>
    <t>EUR 25m</t>
  </si>
  <si>
    <t>SEK 800m</t>
  </si>
  <si>
    <t>NOK 950m</t>
  </si>
  <si>
    <t>DKK 300m</t>
  </si>
  <si>
    <t>SEK 350m</t>
  </si>
  <si>
    <t>NOK 200m</t>
  </si>
  <si>
    <t>NOK 600m</t>
  </si>
  <si>
    <t>NOK 750m</t>
  </si>
  <si>
    <t>SEK 1,100M</t>
  </si>
  <si>
    <t>NOK 724m</t>
  </si>
  <si>
    <t>NOK 800m</t>
  </si>
  <si>
    <t>NOK 500m</t>
  </si>
  <si>
    <t>Liability - Fair Value Option</t>
  </si>
  <si>
    <t>26/May/21</t>
  </si>
  <si>
    <t>04/dec/23</t>
  </si>
  <si>
    <t>09/Sep/22</t>
  </si>
  <si>
    <t>01/Dec/22</t>
  </si>
  <si>
    <t>08/Dec/22</t>
  </si>
  <si>
    <t>30/Jun/21</t>
  </si>
  <si>
    <t>26/May/26</t>
  </si>
  <si>
    <t>26/Nov/26</t>
  </si>
  <si>
    <t>04/dec/26</t>
  </si>
  <si>
    <t>09/Mar/27</t>
  </si>
  <si>
    <t>09/Sep/27</t>
  </si>
  <si>
    <t>26/May/28</t>
  </si>
  <si>
    <t>01/Dec/28</t>
  </si>
  <si>
    <t>08/Dec/28</t>
  </si>
  <si>
    <t>01/Dec/29</t>
  </si>
  <si>
    <t>30/Jun/32</t>
  </si>
  <si>
    <t>26-May-25
100 per cent of Nominal amount
In addition Tax/Regulatory call</t>
  </si>
  <si>
    <t>26-Nov-25
100 per cent of Nominal amount
In addition Tax/Regulatory call</t>
  </si>
  <si>
    <t>04-dec-25
100 per cent of Nominal amount
In addition Tax/Regulatory call</t>
  </si>
  <si>
    <t>09-Mar-26
100 per cent of Nominal amount
In addition Tax/Regulatory call</t>
  </si>
  <si>
    <t>23-Mar-26
100 per cent of Nominal amount
In addition Tax/Regulatory call</t>
  </si>
  <si>
    <t>26-May-27
100 per cent of Nominal amount
In addition Tax/Regulatory call</t>
  </si>
  <si>
    <t>01-Dec-27
100 per cent of Nominal amount
In addition Tax/Regulatory call</t>
  </si>
  <si>
    <t>08-Dec-27
100 per cent of Nominal amount
In addition Tax/Regulatory call</t>
  </si>
  <si>
    <t>01-Dec-28
100 per cent of Nominal amount
In addition Tax/Regulatory call</t>
  </si>
  <si>
    <t>30-Jun-31
100 per cent of Nominal amount
In addition Tax/Regulatory call</t>
  </si>
  <si>
    <t>At  first call date</t>
  </si>
  <si>
    <t xml:space="preserve">Fixed </t>
  </si>
  <si>
    <t>Floating  Stibor 3-month + 0.80 per cent per annum</t>
  </si>
  <si>
    <t>Fixed 2.1110 per cent per annum, until first call date. Thereafter floating Nibor 3-month +0.86 per cent per annum</t>
  </si>
  <si>
    <t>Floating  Cibor 3-month + 1.40 per cent per annum</t>
  </si>
  <si>
    <t>Fixed 4.8330 per cent per annum, until first call date. Thereafter floating Stibor 3-month +1.80 per cent per annum</t>
  </si>
  <si>
    <t>Floating  Euribor 3-month + 1.40 per cent per annum</t>
  </si>
  <si>
    <t>Floating  Nibor 3-month + 2.00 per cent per annum</t>
  </si>
  <si>
    <t xml:space="preserve">Fixed 5.5450 per cent per annum. </t>
  </si>
  <si>
    <t>Floating  Nibor 3-month + 3.00 per cent per annum</t>
  </si>
  <si>
    <t>Floating  Stibor 3-month + 3.00 per cent per annum</t>
  </si>
  <si>
    <t>Floating  Nibor 3-month + 1.05 per cent per annum</t>
  </si>
  <si>
    <t>Floating  Nibor 3-month + 2.45 per cent per annum</t>
  </si>
  <si>
    <t>Fixed 2.8230 per cent per annum, until first call date. Thereafter floating Nibor 3-month +1.166 per cent per annum</t>
  </si>
  <si>
    <t>Subordinated to Senior Debt</t>
  </si>
  <si>
    <t>DK0030528187</t>
  </si>
  <si>
    <t>Senior Preferred Notes</t>
  </si>
  <si>
    <t>Preferred Senior Preferred Notes
as published in Regulation 
(EU) No 575/2013 article 72b</t>
  </si>
  <si>
    <t>EUR 250m</t>
  </si>
  <si>
    <t xml:space="preserve">99,868 per cent </t>
  </si>
  <si>
    <t>05-okt-26
100 per cent of Nominal amount
In addition Tax/Regulatory call</t>
  </si>
  <si>
    <t>Fixed 5.3750 per cent per annum, until first call date. Thereafter floating Euribor 3-month +1.85 per cent per annum</t>
  </si>
  <si>
    <t>Senior</t>
  </si>
  <si>
    <t>Subordinated to Debt above Senior</t>
  </si>
  <si>
    <t>DK0030537923</t>
  </si>
  <si>
    <t>08/06/2029
100 per cent of Nominal amount
In addition Tax/Regulatory call</t>
  </si>
  <si>
    <t>99,863 per cent</t>
  </si>
  <si>
    <t>01-Okt-29
100 per cent of Nominal amount
In addition Tax/Regulatory call</t>
  </si>
  <si>
    <t>Fixed 4,125 per cent per annum, until first call date. Thereafter floating Euribor 3-month +1.85 per cent per annum</t>
  </si>
  <si>
    <t>DK0030540638</t>
  </si>
  <si>
    <t>Spar Nord is covered by requirements of the EU Corporate Sustainability Reporting Directive (CSRD) and the accompanying European Sustainability Reporting Standards (ESRS), which set out detailed requirements for the sustainability information companies must disclose. With its sustainability reporting, Spar Nord also complies with the disclosure requirements pursuant to Article 8 of the EU Taxonomy Regulation with relevant delegated acts. In addition to the statutory reporting obligation, Spar Nord is a signatory to the UN Global Compact, the UN Principles for Responsible Banking and the UN Principles for Responsible Investments. 
In 2024, Spar Nord prepared a climate plan, which is the Bank’s version of the transition plan for climate change mitigation.  Spar Nord’s Climate Plan sets out the Bank’s climate ambition of achieving net zero in 2050 in alignment with the Paris Agreement’s goal of limiting global warming to 2°C above pre-industrial levels, with an aspiration to aim for 1.5°C. 
Together, the above issues provide the overall framework for Spar Nord's sustainability initiatives. Essentially, sustainability is incorporated into the Bank's existing policies such as the policy for corporate social responsibility and sustainability, the environment and climate policy and the policy for responsible investment. In the years to come, governance and the implementation of the regulation and the Bank's strategic objectives will develop in step with greater data insight and environmental changes to the Bank's activities.</t>
  </si>
  <si>
    <t>In 2024, Spar Nord prepared a climate plan, which is the Bank’s version of the transition plan for climate change mitigation. The climate plan has been approved by the Executive Board and Board of Directors of the Bank. Spar Nord has chosen to target the Bank’s climate ambition towards efforts that contribute to climate change mitigation, as we believe that it is through decarbonisation of our customers’ assets and activities that we can deliver the greatest positive impact. Decarbonisation occurs when we channel finance and investments in a more sustainable direction, e.g. by supporting new low-carbon technologies or new climate-supporting business models. To support the realisation of Spar Nord’s climate ambition of net zero by 2050, we have defined a number of 2030 sub-targets for decarbonisation of loan and investment activities and for the Bank’s own operations. Additionally, Spar Nord has set sub-targets for selected segments, ac-companied by specific actions and metrics, all designed to support the Bank's strategic direction.
The reduction targets and sub-targets defined by the Bank are based on baseline analyses of the Bank’s climate footprint through scope 1, 2 and 3. As the Bank’s climate change initiatives are an ongoing process, the baseline years are not identical across the three impact areas. However, the 2050 ambition is shared across the entire business, just as all activities have been assigned sub-targets for decarbonisation by 2030. Spar Nord’s targets have been substantiated using scientific scenarios, which are described in more detail under the specific activity.</t>
  </si>
  <si>
    <t>In keeping with Spar Nord's credit policy, sustainability explicitly forms an integral part of the credit assessment that precedes the approval of credit facilities. 
Sustainability is also part of the investment process and selected advisory services as described in policy for responsible investment. 
The Bank's suppliers must also comply with the code of conduct for suppliers which builds on the ten principles of the UN Global Compact.</t>
  </si>
  <si>
    <t xml:space="preserve">Spar Nord’s sustainability and social responsibility initiatives are naturally anchored in the Bank’s Board of Directors, which serves as the most senior supervisory body for the Bank’s sustainability initiatives The Board of Directors approves Spar Nord’s strategic direction and level of ambition for sustainability matters, ensuring alignment between the Bank’s sustainability-related impacts, risks, and opportunities (IROs), targets and the Bank’s strategy and business model. Spar Nord's Board of Directors approves the Bank's business model and all the Bank's essential policies, including the credit policy, market risk policy, product policy, policy for operational risk, policy for corporate social responsibility and sustainability, policy for sound corporate culture, risk policy, diversity policy, risk appetite policy and policy for responsible investments and sustainability risks. </t>
  </si>
  <si>
    <t>The Bank's efforts as regards environmental issues and risks are anchored in the individual business units that handle environmental issues and risks within their respective specialist areas. The responsibility for carrying out sustainability-related development tasks and prioritisations is anchored in the Bank’s individual business areas, which have the required skill sets to further develop and implement targets. Consequently, the Bank has set up a committee for responsible investment and a committee for sustainable finance with representation from the Executive Board together with executives and representatives from relevant business units. The committees monitor sustainability-related impacts, risks, and oppor-tunities (IROs) for investments and lending, respectively, ensuring progress in terms of executing the Bank’s sustainability-related targets and sub-targets related to the individual core activities.</t>
  </si>
  <si>
    <t>Spar Nord operates within the EU legal framework and methods of CSRD, SFDR, CRR and the EU Taxonomy Regulation as well as within the methods and obligations of the UN cooperation frameworks to which the Bank is a signatory: the UN Global Compact, the UN Principles for Responsible Banking (UNPRB) and the Principles for Responsible Investments (UNPRI). Finally, the financial sector has prepared a common method for calculating CO2e emissions, which Spar Nord uses to calculate its CO2e emissions.</t>
  </si>
  <si>
    <t xml:space="preserve">Spar Nord offers products supporting climate change mitigation which serve to support the realisation of the Bank’s climate ambitions and customers’ transition such as loans and credits for financing electric cars, loan for home energy improvements, loans to businesses for renewable energy and agreement on climate-focused investment. 
Spar Nord has launched an ESG skills enhancement process for all the Bank's employees regardless of function as well as special ESG training for the Bank's business advisors, credit consultants and selected employees within business development and risk management. The aim is for all employees to become familiar with the sustainability efforts in the financial sector, while sustainability efforts in the business area will be integrated into both advisory functions and credit management. In the investment area, investment advisers have also received training in sustainability to be able to accommodate the dialogue about and the requirements relating to customers' sustainability preferences in connection with investment activities.
The Bank has also taken measures to identify environmental risks in the credit area for use in the management of risk exposure.  </t>
  </si>
  <si>
    <t>Through its comprehensive process for assessing double materiality in line witch CSRD, Spar Nord has identified the Bank’s positive and negative impacts on the environment and society, the Bank’s opportunities and the potential and actual sustainability-related risks the Bank may be exposed to. Follow-up is based on and inspired by
· UN Global Compact
· UN Guiding Principles on Business and Human Rights
· ILO Conventions
· UNEP FI Principles for Responsible Banking
· UN Sustainable Development Goals 
See also item (a).</t>
  </si>
  <si>
    <t>Processes to identify, measure and monitor activities and exposures (and collateral where applicable) sensitive to social risk, covering.</t>
  </si>
  <si>
    <t>Spar Nord’s employees are crucial to fulfilling the Bank’s vision and strategy of being Denmark’s most personal and committed bank. Without employees, no Spar Nord. Based on the Bank’s values, the local bank strategy and the strategic focus on being a stimulating workplace, we want to have a positive impact on employees through attractive working conditions and a healthy and stimulating workplace. A key part of the Bank’s strategic focus is to strengthen the local bank model and the Bank’s position in the market. In this context, the employees play an important role in granting sponsor-ships and financial support to dedicated citizens and initiatives where they live – and where the Bank operates.
Spar Nord aims to support diversity, inclusivity and a balanced gender distribution across the entire workforce with equal treatment and equal opportunities for all employees regardless of gender, age, religion, sexuality etc. It is natural for us to respect human rights, which is why we reject any abuse of power, including forced labour and child labour. Spar Nord is a signatory to the UN Global Compact and generally supports the UN Guiding Principles on Business and Human Rights, the ILO Declaration on Fundamental Principles and Rights at Work or the OECD Guidelines for Multinational Enterprises. In other words, we want to behave properly and responsibly towards em-ployees, customers and the surrounding society, just as we expect the same from our employees. The Bank’s risks and opportunities in relation to its own workforce can be seen as two sides of the same coin. For example, the Bank aims to create a workplace with high levels of well-being to at-tract and retain employees. However, if this is not achieved, there is a risk that the Bank may lose employees due to low well-being and a lack of work-life balance. The same applies to equal treatment and equal opportunity for all employ-ees. With the Bank’s strategic employee focus, values and concrete efforts towards employees, emphasis is placed on opportunities while risks are mitigated.
Customers are a key focal point in the Bank’s business model and value chain and are part of the Bank’s affected stakeholders. In line with the Bank’s strategy, ‘A COMMITTED BANK’, we continuously focus on increasing customer value. We do this by gauging customer satisfaction, focusing on their financial needs and offering understandable products. Spar Nord also has a continuous focus on managing and protecting customer data. Our engagement with customers relates to both digital and physical interaction. It is our customers who are the recipients of the Bank’s lending and investment products and services. As regards lending and investment, social issues are an integral part of the credit assessment and the investments that we advice our customers about or undertake on their behalf. Particularly in the investment area, investment recommendations and portfolios managed by Spar Nord are regularly reviewed for violation of international standards and conventions. As regards portfolios managed by Spar Nord and Spar Nord's proprietary portfolio, Spar Nord enters into dialogue through external third parties with companies that do not comply with the standards in order to influence their behaviour. At Spar Nord, we are mindful of how, through our products and services, we directly affect our customers, but also indirectly and both positively and negatively through policies and business practises.
All the above issues are approved by the Board of Directors and/or the Executive Board and are followed up on, regularly updated and adjusted in accordance with societal changes, technological developments and customer behaviour.</t>
  </si>
  <si>
    <t xml:space="preserve">Spar Nord has set up a committee for responsible investment and a committee for sustainable finance with representation from the Executive Board together with executives and representa-tives from relevant business units. The committees monitor sustainability-related impacts, risks, and opportunities (IROs) for investments and lending, respectively, ensuring progress in terms of executing the Bank’s sustainability-related targets and sub-targets related to the individual core activities. The committees are responsible, among other things, for maintaining and updating the Bank’s exclusion lists in the lending and investment area. The committee for sustainable finance is also re-sponsible for regularly approving loan types in-cluded in the Bank’s Green Bond Framework.
When preparing a credit assessment of a business customer, the customer's business structure and any allowance for ESG and sustainability risks in its business model and risk management are taken into account when relevant.  Likewise, the management of companies invested in by the Bank or invested in on behalf of its customers is assessed. Also, the management situation of the company is taken into account in the overall basis of decision for investing in the relevant company. 
</t>
  </si>
  <si>
    <t xml:space="preserve">Through its comprehensive process for assessing double materiality in line witch CSRD, Spar Nord has identified the Bank’s positive and negative impacts on the environment and society, the Bank’s opportunities and the potential and actual sustainability-related risks the Bank may be exposed to. The Bank's DMA-proces takes the following principles and frameworks into account:
· UN Global Compact
· UN Guiding Principles on Business and Human Rights
· ILO Conventions
· UNEP FI Principles for Responsible Banking
· UN Sustainable Development Goals 
As regards the credit area, it has been emphasised in the credit policy that the credit assessment must take social risks into account. 
Similarly, sustainability risks have been emphasised in the policy for responsible investment and sustainability risks.
See also item (a).
</t>
  </si>
  <si>
    <t>The remuneration policy describes the remuneration framework for the Spar Nord Group. The Bank’s Nomination and Remuneration Committee prepares the remuneration policy, which is then adopted by the Board of Directors and finally approved at the annual general meeting at least every 4 years or in case of key changes. The remuneration policy is updated once a year.
Further information about the Nomination and Remuneration Committe is available at www.sparnord.com.
The remuneration policy includes information about the identified staff whose professional activities have a material impact on Spar Nord's risk profile.
The remuenration policy is available at www.sparnord.com.</t>
  </si>
  <si>
    <t>The main part of this information is available in the remueration policy at www.sparnord.com.
The remuneration policy for 2024 was updated by the Nomination and Remuneration Committee as well as the Board of Directors prior to the final approval at the annual general meeting on the 19th of March 2024. The policy was updated as regards
-  addition of criteria for awarding salary increases and one-off bonus to all employees.
- update of identified staff according to the organization of Spar Nord at the time.
- minor editorial changes and clarifications of practice.
The remuneration policy states that for employees in control functions, any bonus may not be tied to performance in the department(s) subject to control. As regards identified staff this is checked annually. 
Spar Nord does not apply guaranteed variable remuneration. Severance pay is paid according to the remueration policy.</t>
  </si>
  <si>
    <t>The current and future risks in the remuneration processes are whether or not Spar Nord is able to attract and retain the right employees, regardless of gender. This also applies to the Board of Directors, the Executive Board and the material risk takers. Therefore endeavours are made to fix their remuneration at a level that is in line with market standards.
Remuneration of the Bank’s employees must not encourage risk-taking exceeding the Bank’s risk profile. This is one of the reasons why the Board of Directors and the Executive Board do not receive any variable remuneration components, and why the material risk takers do not receive variable remuneration components above the permitted lower threshold limit (DKK 100,000 per year) in pursuance of the applicable “Executive Order on remuneration policy and remuneration in banks, mortgage credit institutions, investment companies, investment management companies, investment associations and certain holding companies”.
Moreover, every payment of variable remuneration to material risk takers is assessed as regards whether or not the payment is justified.</t>
  </si>
  <si>
    <t>According to Danish legislation Spar Nord publishs a Remuneration Report for the previous year. The Remuneration repport is published simultaneously with the Annual Report, and it contains information about the remuneration paid to the individual members of the Board of Directors and of the Executive Board.
The Remuneration Report is available at www.sparnord.com.</t>
  </si>
  <si>
    <t>Spar Nord benefits from the derogation laid down in Article 94(3, point b) CRD.
According to the remuneration policy all material risk takers can in principle receive variable remuneration which never exceeds the above-mentioned lower threshold limit. This variable remuneration is consequently not deferred and not paid in instruments.  The total remuneration in 2024 for all material risk takers equals  28.220.563 DKK. (Fixed remuneration =  27.345.563 DKK, variable remuneration = 875.000 DKK). In 2024 the variable remunertion was paid to 11 material risk takers.</t>
  </si>
  <si>
    <t>This information is available in the Annual Report 2024 at www.sparnord.com.</t>
  </si>
  <si>
    <t xml:space="preserve">As regards row 1-11 identification of loans collateralised by immovable property prone to climate-related hazards are done by using estimates of physical climate related risks at property level. </t>
  </si>
  <si>
    <t xml:space="preserve">Investments are included in gross carrying amount according to the definition in EBA's "ANNEX XL - Instructions for disclosure of ESG risks". Investments include debt securties and equity investments in Spar Nord Bank's proprietary portfolio excluding the trading portfolio. </t>
  </si>
  <si>
    <t>DKK 1.147m</t>
  </si>
  <si>
    <t>DKK 334m</t>
  </si>
  <si>
    <t>DKK 608m</t>
  </si>
  <si>
    <t>DKK 253m</t>
  </si>
  <si>
    <t>DKK 493m</t>
  </si>
  <si>
    <t>DKK 198m</t>
  </si>
  <si>
    <t>DKK 394m</t>
  </si>
  <si>
    <t>DKK 516m</t>
  </si>
  <si>
    <t>DKK 595m</t>
  </si>
  <si>
    <t>DKK 298m</t>
  </si>
  <si>
    <t>DKK 226m</t>
  </si>
  <si>
    <t>DKK 185m</t>
  </si>
  <si>
    <t>DKK 125m</t>
  </si>
  <si>
    <t>DKK 376m</t>
  </si>
  <si>
    <t>DKK 470m</t>
  </si>
  <si>
    <t>DKK 710m</t>
  </si>
  <si>
    <t>DKK 453m</t>
  </si>
  <si>
    <t>DKK 501m</t>
  </si>
  <si>
    <t>DKK 1.861</t>
  </si>
  <si>
    <t>DKK 1.855m</t>
  </si>
  <si>
    <t>DKK 313m</t>
  </si>
  <si>
    <t>Dk0030537253</t>
  </si>
  <si>
    <t>SEK 1,000m</t>
  </si>
  <si>
    <t>23-Jan-29
100 per cent of Nominal amount
In addition Tax/Regulatory call</t>
  </si>
  <si>
    <t>Floating  Stibor 3-month + 2.45 per cent per annum</t>
  </si>
  <si>
    <t>DKK 645m</t>
  </si>
  <si>
    <r>
      <t>Reference is made to "Spar Nord Risk Report 2024" section 6</t>
    </r>
    <r>
      <rPr>
        <sz val="11"/>
        <color rgb="FFFF0000"/>
        <rFont val="Century Gothic"/>
        <family val="2"/>
      </rPr>
      <t xml:space="preserve"> </t>
    </r>
    <r>
      <rPr>
        <sz val="11"/>
        <color theme="1"/>
        <rFont val="Century Gothic"/>
        <family val="2"/>
      </rPr>
      <t>regarding the use of IFRS9 transitional arrangements.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</si>
</sst>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_);_(* \(#,##0.00\);_(* &quot;-&quot;??_);_(@_)"/>
    <numFmt numFmtId="165" formatCode="_ * #,##0_ ;_ * \-#,##0_ ;_ * &quot;-&quot;_ ;_ @_ "/>
    <numFmt numFmtId="166" formatCode="_ &quot;kr.&quot;\ * #,##0.00_ ;_ &quot;kr.&quot;\ * \-#,##0.00_ ;_ &quot;kr.&quot;\ * &quot;-&quot;??_ ;_ @_ "/>
    <numFmt numFmtId="167" formatCode="_ * #,##0.00_ ;_ * \-#,##0.00_ ;_ * &quot;-&quot;??_ ;_ @_ "/>
    <numFmt numFmtId="168" formatCode="_ * #,##0_ ;_ * \-#,##0_ ;_ * &quot;-&quot;??_ ;_ @_ "/>
    <numFmt numFmtId="169" formatCode="_ * #,##0.0_ ;_ * \-#,##0.0_ ;_ * &quot;-&quot;??_ ;_ @_ "/>
    <numFmt numFmtId="170" formatCode="#,##0.0"/>
    <numFmt numFmtId="171" formatCode="#,##0_ ;\-#,##0\ "/>
    <numFmt numFmtId="172" formatCode="\ #,##0_ ;\ \-#,##0_ ;\ &quot;-&quot;_ ;_ @_ "/>
    <numFmt numFmtId="173" formatCode="0.0"/>
    <numFmt numFmtId="174" formatCode="_-* #,##0.00_-;\-* #,##0.00_-;_-* \-??_-;_-@_-"/>
    <numFmt numFmtId="175" formatCode="#,##0.0_ ;\-#,##0.0\ "/>
    <numFmt numFmtId="176" formatCode="_ * #,##0.0_ ;_ * \-#,##0.0_ ;_ * &quot;-&quot;_ ;_ @_ "/>
    <numFmt numFmtId="177" formatCode="_-* #,##0.0000\ _k_r_._-;\-* #,##0.0000\ _k_r_._-;_-* &quot;-&quot;?\ _k_r_._-;_-@_-"/>
    <numFmt numFmtId="178" formatCode="[$-14009]dd\ mmmm\ yyyy;@"/>
    <numFmt numFmtId="179" formatCode="_(* #,##0_);_(* \(#,##0\);_(* &quot;-&quot;??_);_(@_)"/>
    <numFmt numFmtId="180" formatCode="0.0%"/>
    <numFmt numFmtId="181" formatCode="_(* #,##0.0_);_(* \(#,##0.0\);_(* &quot;-&quot;??_);_(@_)"/>
  </numFmts>
  <fonts count="116">
    <font>
      <sz val="11"/>
      <color theme="1"/>
      <name val="Calibri"/>
      <family val="2"/>
      <scheme val="minor"/>
    </font>
    <font>
      <sz val="11"/>
      <color theme="1"/>
      <name val="Calibri"/>
      <family val="2"/>
      <scheme val="minor"/>
    </font>
    <font>
      <sz val="10"/>
      <name val="Arial"/>
      <family val="2"/>
    </font>
    <font>
      <sz val="10"/>
      <name val="Lucida Sans Unicode"/>
      <family val="2"/>
    </font>
    <font>
      <u/>
      <sz val="10"/>
      <name val="Arial"/>
      <family val="2"/>
    </font>
    <font>
      <sz val="14"/>
      <color theme="0"/>
      <name val="Century Gothic"/>
      <family val="2"/>
    </font>
    <font>
      <sz val="11"/>
      <color theme="0"/>
      <name val="Century Gothic"/>
      <family val="2"/>
    </font>
    <font>
      <sz val="11"/>
      <color theme="1"/>
      <name val="Century Gothic"/>
      <family val="2"/>
    </font>
    <font>
      <sz val="11"/>
      <name val="Century Gothic"/>
      <family val="2"/>
    </font>
    <font>
      <b/>
      <sz val="11"/>
      <color theme="1"/>
      <name val="Century Gothic"/>
      <family val="2"/>
    </font>
    <font>
      <b/>
      <sz val="11"/>
      <name val="Century Gothic"/>
      <family val="2"/>
    </font>
    <font>
      <sz val="9"/>
      <color rgb="FF000000"/>
      <name val="Century Gothic"/>
      <family val="2"/>
    </font>
    <font>
      <sz val="11"/>
      <color rgb="FF000000"/>
      <name val="Century Gothic"/>
      <family val="2"/>
    </font>
    <font>
      <b/>
      <sz val="11"/>
      <color rgb="FF000000"/>
      <name val="Century Gothic"/>
      <family val="2"/>
    </font>
    <font>
      <u/>
      <sz val="11"/>
      <color theme="10"/>
      <name val="Calibri"/>
      <family val="2"/>
      <scheme val="minor"/>
    </font>
    <font>
      <sz val="11"/>
      <color theme="1"/>
      <name val="Century Gothic"/>
      <family val="2"/>
    </font>
    <font>
      <sz val="11"/>
      <color theme="1"/>
      <name val="Danske Text"/>
    </font>
    <font>
      <u/>
      <sz val="9.35"/>
      <color theme="10"/>
      <name val="Calibri"/>
      <family val="2"/>
    </font>
    <font>
      <i/>
      <sz val="11"/>
      <color theme="1"/>
      <name val="Century Gothic"/>
      <family val="2"/>
    </font>
    <font>
      <sz val="11"/>
      <color theme="1"/>
      <name val="Century Gothic"/>
      <family val="2"/>
    </font>
    <font>
      <sz val="11"/>
      <name val="Calibri"/>
      <family val="2"/>
      <scheme val="minor"/>
    </font>
    <font>
      <sz val="11"/>
      <color rgb="FFFF0000"/>
      <name val="Calibri"/>
      <family val="2"/>
      <scheme val="minor"/>
    </font>
    <font>
      <sz val="14"/>
      <name val="Century Gothic"/>
      <family val="2"/>
    </font>
    <font>
      <sz val="15"/>
      <name val="Century Gothic"/>
      <family val="2"/>
    </font>
    <font>
      <b/>
      <sz val="11"/>
      <color theme="1"/>
      <name val="Calibri"/>
      <family val="2"/>
      <scheme val="minor"/>
    </font>
    <font>
      <sz val="15"/>
      <color theme="0"/>
      <name val="Century Gothic"/>
      <family val="2"/>
    </font>
    <font>
      <b/>
      <sz val="12"/>
      <name val="Arial"/>
      <family val="2"/>
    </font>
    <font>
      <b/>
      <sz val="10"/>
      <name val="Arial"/>
      <family val="2"/>
    </font>
    <font>
      <b/>
      <sz val="20"/>
      <name val="Arial"/>
      <family val="2"/>
    </font>
    <font>
      <b/>
      <sz val="16"/>
      <name val="Arial"/>
      <family val="2"/>
    </font>
    <font>
      <sz val="11"/>
      <color theme="1"/>
      <name val="Calibri"/>
      <family val="2"/>
      <charset val="238"/>
      <scheme val="minor"/>
    </font>
    <font>
      <sz val="12"/>
      <name val="Calibri"/>
      <family val="2"/>
      <scheme val="minor"/>
    </font>
    <font>
      <sz val="12"/>
      <color theme="1"/>
      <name val="Calibri"/>
      <family val="2"/>
      <scheme val="minor"/>
    </font>
    <font>
      <sz val="12"/>
      <color theme="1"/>
      <name val="Century Gothic"/>
      <family val="2"/>
    </font>
    <font>
      <sz val="15"/>
      <color rgb="FF000000"/>
      <name val="Century Gothic"/>
      <family val="2"/>
    </font>
    <font>
      <sz val="9"/>
      <color indexed="81"/>
      <name val="Tahoma"/>
      <family val="2"/>
    </font>
    <font>
      <b/>
      <sz val="9"/>
      <color indexed="81"/>
      <name val="Tahoma"/>
      <family val="2"/>
    </font>
    <font>
      <b/>
      <i/>
      <sz val="11"/>
      <name val="Century Gothic"/>
      <family val="2"/>
    </font>
    <font>
      <sz val="16"/>
      <name val="Century Gothic"/>
      <family val="2"/>
    </font>
    <font>
      <b/>
      <sz val="11"/>
      <color rgb="FF2F5773"/>
      <name val="Century Gothic"/>
      <family val="2"/>
    </font>
    <font>
      <sz val="15"/>
      <color theme="1"/>
      <name val="Century Gothic"/>
      <family val="2"/>
    </font>
    <font>
      <b/>
      <sz val="16"/>
      <color theme="0"/>
      <name val="Century Gothic"/>
      <family val="2"/>
    </font>
    <font>
      <sz val="15"/>
      <color theme="1"/>
      <name val="Calibri"/>
      <family val="2"/>
      <scheme val="minor"/>
    </font>
    <font>
      <sz val="11"/>
      <color rgb="FFFF0000"/>
      <name val="Century Gothic"/>
      <family val="2"/>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i/>
      <sz val="11"/>
      <name val="Century Gothic"/>
      <family val="2"/>
    </font>
    <font>
      <i/>
      <sz val="11"/>
      <color rgb="FF000000"/>
      <name val="Century Gothic"/>
      <family val="2"/>
    </font>
    <font>
      <sz val="10"/>
      <color theme="1"/>
      <name val="Century Gothic"/>
      <family val="2"/>
    </font>
    <font>
      <sz val="10"/>
      <name val="Century Gothic"/>
      <family val="2"/>
    </font>
    <font>
      <sz val="10"/>
      <color theme="1"/>
      <name val="Calibri"/>
      <family val="2"/>
      <scheme val="minor"/>
    </font>
    <font>
      <i/>
      <sz val="10"/>
      <color theme="1"/>
      <name val="Century Gothic"/>
      <family val="2"/>
    </font>
    <font>
      <b/>
      <sz val="10"/>
      <name val="Century Gothic"/>
      <family val="2"/>
    </font>
    <font>
      <i/>
      <sz val="10"/>
      <name val="Century Gothic"/>
      <family val="2"/>
    </font>
    <font>
      <sz val="10"/>
      <name val="Calibri"/>
      <family val="2"/>
      <scheme val="minor"/>
    </font>
    <font>
      <b/>
      <u/>
      <sz val="11"/>
      <name val="Calibri"/>
      <family val="2"/>
      <scheme val="minor"/>
    </font>
    <font>
      <b/>
      <sz val="10"/>
      <name val="Calibri"/>
      <family val="2"/>
      <scheme val="minor"/>
    </font>
    <font>
      <b/>
      <sz val="11"/>
      <name val="Calibri"/>
      <family val="2"/>
      <scheme val="minor"/>
    </font>
    <font>
      <sz val="10"/>
      <color theme="0"/>
      <name val="Century Gothic"/>
      <family val="2"/>
    </font>
    <font>
      <b/>
      <u/>
      <sz val="11"/>
      <name val="Century Gothic"/>
      <family val="2"/>
    </font>
    <font>
      <b/>
      <sz val="11"/>
      <color theme="0"/>
      <name val="Century Gothic"/>
      <family val="2"/>
    </font>
    <font>
      <strike/>
      <sz val="11"/>
      <color theme="0"/>
      <name val="Century Gothic"/>
      <family val="2"/>
    </font>
    <font>
      <sz val="9"/>
      <color theme="1"/>
      <name val="Century Gothic"/>
      <family val="2"/>
    </font>
    <font>
      <sz val="11"/>
      <color theme="0"/>
      <name val="Calibri"/>
      <family val="2"/>
      <scheme val="minor"/>
    </font>
    <font>
      <b/>
      <sz val="14"/>
      <name val="Century Gothic"/>
      <family val="2"/>
    </font>
    <font>
      <sz val="14"/>
      <color theme="1"/>
      <name val="Century Gothic"/>
      <family val="2"/>
    </font>
    <font>
      <sz val="12"/>
      <name val="Century Gothic"/>
      <family val="2"/>
    </font>
    <font>
      <sz val="8"/>
      <name val="Calibri"/>
      <family val="2"/>
      <scheme val="minor"/>
    </font>
    <font>
      <sz val="9"/>
      <name val="Verdana"/>
      <family val="2"/>
    </font>
    <font>
      <b/>
      <sz val="9"/>
      <name val="Verdana"/>
      <family val="2"/>
    </font>
    <font>
      <sz val="9"/>
      <color theme="1"/>
      <name val="Verdana"/>
      <family val="2"/>
    </font>
    <font>
      <sz val="11"/>
      <color rgb="FF000000"/>
      <name val="Calibri"/>
      <family val="2"/>
    </font>
    <font>
      <b/>
      <sz val="9"/>
      <color rgb="FF7030A0"/>
      <name val="Verdana"/>
      <family val="2"/>
    </font>
    <font>
      <b/>
      <sz val="11"/>
      <color theme="0"/>
      <name val="Calibri"/>
      <family val="2"/>
      <scheme val="minor"/>
    </font>
    <font>
      <b/>
      <u/>
      <sz val="11"/>
      <color theme="1"/>
      <name val="Calibri"/>
      <family val="2"/>
      <scheme val="minor"/>
    </font>
    <font>
      <b/>
      <strike/>
      <sz val="11"/>
      <color rgb="FFFF0000"/>
      <name val="Calibri"/>
      <family val="2"/>
      <scheme val="minor"/>
    </font>
    <font>
      <i/>
      <sz val="11"/>
      <color theme="1"/>
      <name val="Calibri"/>
      <family val="2"/>
      <scheme val="minor"/>
    </font>
    <font>
      <sz val="11"/>
      <color theme="0"/>
      <name val="Calibri"/>
      <family val="2"/>
    </font>
    <font>
      <sz val="11"/>
      <color theme="1"/>
      <name val="Calibri"/>
      <family val="2"/>
    </font>
    <font>
      <i/>
      <sz val="11"/>
      <color theme="1"/>
      <name val="Calibri"/>
      <family val="2"/>
    </font>
    <font>
      <i/>
      <sz val="11"/>
      <color theme="0"/>
      <name val="Calibri"/>
      <family val="2"/>
      <scheme val="minor"/>
    </font>
    <font>
      <b/>
      <sz val="11"/>
      <color rgb="FF7030A0"/>
      <name val="Century Gothic"/>
      <family val="2"/>
    </font>
    <font>
      <strike/>
      <sz val="11"/>
      <name val="Century Gothic"/>
      <family val="2"/>
    </font>
  </fonts>
  <fills count="59">
    <fill>
      <patternFill patternType="none"/>
    </fill>
    <fill>
      <patternFill patternType="gray125"/>
    </fill>
    <fill>
      <patternFill patternType="mediumGray">
        <fgColor indexed="9"/>
        <bgColor indexed="44"/>
      </patternFill>
    </fill>
    <fill>
      <patternFill patternType="solid">
        <fgColor theme="5"/>
        <bgColor indexed="64"/>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darkDown">
        <fgColor theme="0" tint="-0.14993743705557422"/>
        <bgColor auto="1"/>
      </patternFill>
    </fill>
    <fill>
      <patternFill patternType="darkDown">
        <fgColor theme="0" tint="-0.14993743705557422"/>
        <bgColor theme="0" tint="-0.14999847407452621"/>
      </patternFill>
    </fill>
    <fill>
      <patternFill patternType="darkDown">
        <fgColor theme="0" tint="-0.14996795556505021"/>
        <bgColor auto="1"/>
      </patternFill>
    </fill>
    <fill>
      <patternFill patternType="darkDown">
        <fgColor theme="0" tint="-0.14996795556505021"/>
        <bgColor indexed="6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theme="1"/>
        <bgColor indexed="64"/>
      </patternFill>
    </fill>
    <fill>
      <patternFill patternType="solid">
        <fgColor theme="0" tint="-0.249977111117893"/>
        <bgColor indexed="64"/>
      </patternFill>
    </fill>
  </fills>
  <borders count="71">
    <border>
      <left/>
      <right/>
      <top/>
      <bottom/>
      <diagonal/>
    </border>
    <border>
      <left/>
      <right/>
      <top style="thin">
        <color theme="0"/>
      </top>
      <bottom/>
      <diagonal/>
    </border>
    <border>
      <left style="thin">
        <color indexed="9"/>
      </left>
      <right style="thin">
        <color indexed="9"/>
      </right>
      <top style="thin">
        <color indexed="9"/>
      </top>
      <bottom style="thin">
        <color indexed="9"/>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diagonal/>
    </border>
    <border>
      <left style="thin">
        <color theme="0"/>
      </left>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indexed="64"/>
      </left>
      <right/>
      <top style="thin">
        <color indexed="64"/>
      </top>
      <bottom style="thin">
        <color indexed="64"/>
      </bottom>
      <diagonal/>
    </border>
    <border>
      <left style="thin">
        <color theme="0"/>
      </left>
      <right style="thin">
        <color theme="0"/>
      </right>
      <top/>
      <bottom style="thin">
        <color auto="1"/>
      </bottom>
      <diagonal/>
    </border>
    <border>
      <left style="thin">
        <color theme="0"/>
      </left>
      <right style="thin">
        <color theme="0"/>
      </right>
      <top style="thin">
        <color theme="0"/>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style="thin">
        <color indexed="64"/>
      </right>
      <top/>
      <bottom/>
      <diagonal/>
    </border>
    <border>
      <left/>
      <right style="medium">
        <color rgb="FF000000"/>
      </right>
      <top style="thin">
        <color theme="0"/>
      </top>
      <bottom style="thin">
        <color theme="0"/>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theme="0"/>
      </left>
      <right/>
      <top style="thin">
        <color theme="0"/>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style="hair">
        <color auto="1"/>
      </bottom>
      <diagonal/>
    </border>
    <border>
      <left style="thin">
        <color theme="0"/>
      </left>
      <right style="thin">
        <color auto="1"/>
      </right>
      <top style="thin">
        <color theme="0"/>
      </top>
      <bottom/>
      <diagonal/>
    </border>
    <border>
      <left style="thin">
        <color auto="1"/>
      </left>
      <right style="thin">
        <color auto="1"/>
      </right>
      <top style="thin">
        <color theme="0"/>
      </top>
      <bottom/>
      <diagonal/>
    </border>
    <border>
      <left style="thin">
        <color auto="1"/>
      </left>
      <right/>
      <top style="thin">
        <color theme="0"/>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thin">
        <color indexed="64"/>
      </bottom>
      <diagonal/>
    </border>
  </borders>
  <cellStyleXfs count="251">
    <xf numFmtId="0" fontId="0" fillId="0" borderId="0"/>
    <xf numFmtId="166" fontId="1" fillId="0" borderId="0" applyFont="0" applyFill="0" applyBorder="0" applyAlignment="0" applyProtection="0"/>
    <xf numFmtId="0" fontId="2" fillId="0" borderId="0">
      <alignment vertical="center"/>
    </xf>
    <xf numFmtId="166" fontId="2" fillId="0" borderId="0" applyFont="0" applyFill="0" applyBorder="0" applyAlignment="0" applyProtection="0">
      <alignment vertical="center"/>
    </xf>
    <xf numFmtId="0" fontId="3" fillId="0" borderId="0"/>
    <xf numFmtId="49" fontId="4" fillId="2" borderId="2">
      <alignment vertical="center"/>
    </xf>
    <xf numFmtId="164" fontId="2" fillId="0" borderId="0" applyFont="0" applyFill="0" applyBorder="0" applyAlignment="0" applyProtection="0"/>
    <xf numFmtId="9" fontId="2" fillId="0" borderId="0" applyFont="0" applyFill="0" applyBorder="0" applyAlignment="0" applyProtection="0"/>
    <xf numFmtId="167" fontId="1" fillId="0" borderId="0" applyFont="0" applyFill="0" applyBorder="0" applyAlignment="0" applyProtection="0"/>
    <xf numFmtId="0" fontId="2" fillId="0" borderId="0">
      <alignment vertical="center"/>
    </xf>
    <xf numFmtId="3" fontId="2" fillId="5" borderId="4" applyFont="0">
      <alignment horizontal="right" vertical="center"/>
      <protection locked="0"/>
    </xf>
    <xf numFmtId="0" fontId="14" fillId="0" borderId="0" applyNumberFormat="0" applyFill="0" applyBorder="0" applyAlignment="0" applyProtection="0"/>
    <xf numFmtId="0" fontId="17" fillId="0" borderId="0" applyNumberFormat="0" applyFill="0" applyBorder="0" applyAlignment="0" applyProtection="0">
      <alignment vertical="top"/>
      <protection locked="0"/>
    </xf>
    <xf numFmtId="0" fontId="14" fillId="0" borderId="0" applyNumberFormat="0" applyFill="0" applyBorder="0" applyAlignment="0" applyProtection="0"/>
    <xf numFmtId="167"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 fillId="0" borderId="0"/>
    <xf numFmtId="9" fontId="1" fillId="0" borderId="0" applyFont="0" applyFill="0" applyBorder="0" applyAlignment="0" applyProtection="0"/>
    <xf numFmtId="0" fontId="28" fillId="7" borderId="19" applyNumberFormat="0" applyFill="0" applyBorder="0" applyAlignment="0" applyProtection="0">
      <alignment horizontal="left"/>
    </xf>
    <xf numFmtId="0" fontId="26" fillId="0" borderId="0" applyNumberFormat="0" applyFill="0" applyBorder="0" applyAlignment="0" applyProtection="0"/>
    <xf numFmtId="0" fontId="27" fillId="7" borderId="21" applyFont="0" applyBorder="0">
      <alignment horizontal="center" wrapText="1"/>
    </xf>
    <xf numFmtId="0" fontId="2" fillId="8" borderId="4" applyNumberFormat="0" applyFont="0" applyBorder="0">
      <alignment horizontal="center" vertical="center"/>
    </xf>
    <xf numFmtId="0" fontId="2" fillId="0" borderId="0"/>
    <xf numFmtId="0" fontId="30" fillId="0" borderId="0"/>
    <xf numFmtId="0" fontId="2" fillId="0" borderId="0"/>
    <xf numFmtId="0" fontId="2" fillId="0" borderId="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4" fillId="34" borderId="0" applyNumberFormat="0" applyBorder="0" applyAlignment="0" applyProtection="0"/>
    <xf numFmtId="0" fontId="44" fillId="34"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5" borderId="0" applyNumberFormat="0" applyBorder="0" applyAlignment="0" applyProtection="0"/>
    <xf numFmtId="0" fontId="44" fillId="35" borderId="0" applyNumberFormat="0" applyBorder="0" applyAlignment="0" applyProtection="0"/>
    <xf numFmtId="0" fontId="44" fillId="3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4" fillId="29" borderId="0" applyNumberFormat="0" applyBorder="0" applyAlignment="0" applyProtection="0"/>
    <xf numFmtId="0" fontId="44" fillId="32" borderId="0" applyNumberFormat="0" applyBorder="0" applyAlignment="0" applyProtection="0"/>
    <xf numFmtId="0" fontId="44" fillId="35" borderId="0" applyNumberFormat="0" applyBorder="0" applyAlignment="0" applyProtection="0"/>
    <xf numFmtId="0" fontId="45" fillId="36"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45" fillId="36"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6" fillId="42"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46" fillId="43" borderId="0" applyNumberFormat="0" applyBorder="0" applyAlignment="0" applyProtection="0"/>
    <xf numFmtId="0" fontId="47" fillId="0" borderId="0" applyNumberFormat="0" applyBorder="0" applyProtection="0">
      <alignment horizontal="left" vertical="center" wrapText="1"/>
      <protection locked="0"/>
    </xf>
    <xf numFmtId="0" fontId="48" fillId="27" borderId="0" applyNumberFormat="0" applyBorder="0" applyAlignment="0" applyProtection="0"/>
    <xf numFmtId="0" fontId="49" fillId="31" borderId="41" applyNumberFormat="0" applyAlignment="0" applyProtection="0"/>
    <xf numFmtId="0" fontId="50" fillId="28" borderId="0" applyNumberFormat="0" applyBorder="0" applyAlignment="0" applyProtection="0"/>
    <xf numFmtId="0" fontId="51" fillId="44" borderId="41" applyNumberFormat="0" applyAlignment="0" applyProtection="0"/>
    <xf numFmtId="0" fontId="52" fillId="44" borderId="41" applyNumberFormat="0" applyAlignment="0" applyProtection="0"/>
    <xf numFmtId="0" fontId="53" fillId="45" borderId="42" applyNumberFormat="0" applyAlignment="0" applyProtection="0"/>
    <xf numFmtId="0" fontId="54" fillId="0" borderId="43" applyNumberFormat="0" applyFill="0" applyAlignment="0" applyProtection="0"/>
    <xf numFmtId="0" fontId="55" fillId="45" borderId="42" applyNumberFormat="0" applyAlignment="0" applyProtection="0"/>
    <xf numFmtId="0" fontId="56" fillId="0" borderId="0" applyNumberFormat="0" applyFill="0" applyBorder="0" applyAlignment="0" applyProtection="0"/>
    <xf numFmtId="0" fontId="57" fillId="0" borderId="44" applyNumberFormat="0" applyFill="0" applyAlignment="0" applyProtection="0"/>
    <xf numFmtId="0" fontId="58" fillId="0" borderId="45" applyNumberFormat="0" applyFill="0" applyAlignment="0" applyProtection="0"/>
    <xf numFmtId="0" fontId="59" fillId="0" borderId="46" applyNumberFormat="0" applyFill="0" applyAlignment="0" applyProtection="0"/>
    <xf numFmtId="0" fontId="59" fillId="0" borderId="0" applyNumberFormat="0" applyFill="0" applyBorder="0" applyAlignment="0" applyProtection="0"/>
    <xf numFmtId="43" fontId="2" fillId="0" borderId="0" applyFont="0" applyFill="0" applyBorder="0" applyAlignment="0" applyProtection="0"/>
    <xf numFmtId="0" fontId="47" fillId="0" borderId="0" applyNumberFormat="0" applyFill="0" applyBorder="0" applyProtection="0">
      <alignment horizontal="right" vertical="center"/>
      <protection locked="0"/>
    </xf>
    <xf numFmtId="0" fontId="53" fillId="45" borderId="42" applyNumberFormat="0" applyAlignment="0" applyProtection="0"/>
    <xf numFmtId="0" fontId="59" fillId="0" borderId="0" applyNumberFormat="0" applyFill="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43" borderId="0" applyNumberFormat="0" applyBorder="0" applyAlignment="0" applyProtection="0"/>
    <xf numFmtId="0" fontId="49" fillId="31" borderId="41"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28" borderId="0" applyNumberFormat="0" applyBorder="0" applyAlignment="0" applyProtection="0"/>
    <xf numFmtId="0" fontId="63" fillId="0" borderId="46" applyNumberFormat="0" applyFill="0" applyAlignment="0" applyProtection="0"/>
    <xf numFmtId="0" fontId="63" fillId="0" borderId="0" applyNumberFormat="0" applyFill="0" applyBorder="0" applyAlignment="0" applyProtection="0"/>
    <xf numFmtId="3" fontId="2" fillId="46" borderId="47" applyFont="0" applyProtection="0">
      <alignment horizontal="right" vertical="center"/>
    </xf>
    <xf numFmtId="0" fontId="2" fillId="46" borderId="48" applyNumberFormat="0" applyFont="0" applyBorder="0" applyProtection="0">
      <alignment horizontal="left" vertical="center"/>
    </xf>
    <xf numFmtId="0" fontId="64" fillId="0" borderId="0" applyNumberFormat="0" applyFill="0" applyBorder="0" applyAlignment="0" applyProtection="0">
      <alignment vertical="top"/>
      <protection locked="0"/>
    </xf>
    <xf numFmtId="0" fontId="54" fillId="0" borderId="43" applyNumberFormat="0" applyFill="0" applyAlignment="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27" borderId="0" applyNumberFormat="0" applyBorder="0" applyAlignment="0" applyProtection="0"/>
    <xf numFmtId="0" fontId="66" fillId="31" borderId="41" applyNumberFormat="0" applyAlignment="0" applyProtection="0"/>
    <xf numFmtId="3" fontId="2" fillId="47" borderId="47" applyFont="0">
      <alignment horizontal="right" vertical="center"/>
      <protection locked="0"/>
    </xf>
    <xf numFmtId="0" fontId="2" fillId="48" borderId="49" applyNumberFormat="0" applyFont="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43" borderId="0" applyNumberFormat="0" applyBorder="0" applyAlignment="0" applyProtection="0"/>
    <xf numFmtId="0" fontId="50" fillId="28" borderId="0" applyNumberFormat="0" applyBorder="0" applyAlignment="0" applyProtection="0"/>
    <xf numFmtId="0" fontId="67" fillId="44" borderId="50" applyNumberFormat="0" applyAlignment="0" applyProtection="0"/>
    <xf numFmtId="0" fontId="64"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43" applyNumberFormat="0" applyFill="0" applyAlignment="0" applyProtection="0"/>
    <xf numFmtId="0" fontId="70" fillId="0" borderId="0" applyNumberFormat="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71" fillId="49" borderId="0" applyNumberFormat="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44" fillId="0" borderId="0"/>
    <xf numFmtId="0" fontId="2" fillId="0" borderId="0"/>
    <xf numFmtId="0" fontId="44" fillId="0" borderId="0"/>
    <xf numFmtId="0" fontId="1" fillId="0" borderId="0"/>
    <xf numFmtId="0" fontId="1" fillId="0" borderId="0"/>
    <xf numFmtId="0" fontId="2" fillId="0" borderId="0"/>
    <xf numFmtId="0" fontId="44" fillId="0" borderId="0"/>
    <xf numFmtId="0" fontId="72" fillId="0" borderId="0"/>
    <xf numFmtId="0" fontId="2" fillId="0" borderId="0"/>
    <xf numFmtId="0" fontId="2" fillId="0" borderId="0"/>
    <xf numFmtId="0" fontId="30" fillId="0" borderId="0"/>
    <xf numFmtId="0" fontId="1" fillId="0" borderId="0"/>
    <xf numFmtId="0" fontId="2" fillId="0" borderId="0"/>
    <xf numFmtId="0" fontId="2" fillId="48" borderId="49" applyNumberFormat="0" applyFont="0" applyAlignment="0" applyProtection="0"/>
    <xf numFmtId="0" fontId="44" fillId="13" borderId="39" applyNumberFormat="0" applyFont="0" applyAlignment="0" applyProtection="0"/>
    <xf numFmtId="0" fontId="44" fillId="13" borderId="39" applyNumberFormat="0" applyFont="0" applyAlignment="0" applyProtection="0"/>
    <xf numFmtId="0" fontId="73" fillId="44" borderId="50" applyNumberFormat="0" applyAlignment="0" applyProtection="0"/>
    <xf numFmtId="9" fontId="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2" fillId="50" borderId="47" applyNumberFormat="0" applyFont="0" applyAlignment="0"/>
    <xf numFmtId="9" fontId="44" fillId="0" borderId="0" applyFont="0" applyFill="0" applyBorder="0" applyAlignment="0" applyProtection="0"/>
    <xf numFmtId="0" fontId="65" fillId="27" borderId="0" applyNumberFormat="0" applyBorder="0" applyAlignment="0" applyProtection="0"/>
    <xf numFmtId="0" fontId="67" fillId="44" borderId="50" applyNumberFormat="0" applyAlignment="0" applyProtection="0"/>
    <xf numFmtId="40" fontId="44" fillId="51" borderId="47"/>
    <xf numFmtId="40" fontId="1" fillId="51" borderId="47"/>
    <xf numFmtId="40" fontId="44" fillId="52" borderId="47"/>
    <xf numFmtId="40" fontId="1" fillId="52" borderId="47"/>
    <xf numFmtId="49" fontId="4" fillId="53" borderId="51">
      <alignment horizontal="center"/>
    </xf>
    <xf numFmtId="49" fontId="2" fillId="53" borderId="51">
      <alignment horizontal="center"/>
    </xf>
    <xf numFmtId="49" fontId="74" fillId="0" borderId="0"/>
    <xf numFmtId="0" fontId="44" fillId="54" borderId="47"/>
    <xf numFmtId="0" fontId="1" fillId="54" borderId="47"/>
    <xf numFmtId="0" fontId="44" fillId="51" borderId="47"/>
    <xf numFmtId="0" fontId="1" fillId="51" borderId="47"/>
    <xf numFmtId="40" fontId="44" fillId="51" borderId="47"/>
    <xf numFmtId="40" fontId="1" fillId="51" borderId="47"/>
    <xf numFmtId="40" fontId="44" fillId="51" borderId="47"/>
    <xf numFmtId="40" fontId="1" fillId="51" borderId="47"/>
    <xf numFmtId="40" fontId="44" fillId="52" borderId="47"/>
    <xf numFmtId="40" fontId="1" fillId="52" borderId="47"/>
    <xf numFmtId="49" fontId="2" fillId="53" borderId="51">
      <alignment vertical="center"/>
    </xf>
    <xf numFmtId="49" fontId="2" fillId="0" borderId="0">
      <alignment horizontal="right"/>
    </xf>
    <xf numFmtId="40" fontId="44" fillId="55" borderId="47"/>
    <xf numFmtId="40" fontId="1" fillId="55" borderId="47"/>
    <xf numFmtId="40" fontId="44" fillId="56" borderId="47"/>
    <xf numFmtId="40" fontId="1" fillId="56" borderId="47"/>
    <xf numFmtId="0" fontId="75" fillId="49" borderId="0" applyNumberFormat="0" applyBorder="0" applyAlignment="0" applyProtection="0"/>
    <xf numFmtId="3" fontId="2" fillId="7" borderId="47" applyFont="0">
      <alignment horizontal="right" vertical="center"/>
    </xf>
    <xf numFmtId="0" fontId="2" fillId="0" borderId="0"/>
    <xf numFmtId="0" fontId="2" fillId="0" borderId="0"/>
    <xf numFmtId="0" fontId="44" fillId="0" borderId="0"/>
    <xf numFmtId="0" fontId="2" fillId="0" borderId="0"/>
    <xf numFmtId="0" fontId="30" fillId="0" borderId="0"/>
    <xf numFmtId="0" fontId="44" fillId="0" borderId="0"/>
    <xf numFmtId="0" fontId="52" fillId="44" borderId="41" applyNumberFormat="0" applyAlignment="0" applyProtection="0"/>
    <xf numFmtId="0" fontId="47" fillId="0" borderId="0" applyNumberFormat="0" applyFont="0" applyFill="0" applyBorder="0" applyAlignment="0" applyProtection="0">
      <alignment horizontal="left" vertical="top" wrapText="1"/>
      <protection locked="0"/>
    </xf>
    <xf numFmtId="0" fontId="61" fillId="0" borderId="0" applyNumberFormat="0" applyFill="0" applyBorder="0" applyAlignment="0" applyProtection="0"/>
    <xf numFmtId="0" fontId="70" fillId="0" borderId="0" applyNumberFormat="0" applyFill="0" applyBorder="0" applyAlignment="0" applyProtection="0"/>
    <xf numFmtId="0" fontId="56" fillId="0" borderId="0" applyNumberFormat="0" applyFill="0" applyBorder="0" applyAlignment="0" applyProtection="0"/>
    <xf numFmtId="0" fontId="26" fillId="0" borderId="44" applyAlignment="0">
      <alignment horizontal="left" vertical="top" wrapText="1"/>
      <protection locked="0"/>
    </xf>
    <xf numFmtId="0" fontId="56" fillId="0" borderId="0" applyNumberFormat="0" applyFill="0" applyBorder="0" applyAlignment="0" applyProtection="0"/>
    <xf numFmtId="0" fontId="57" fillId="0" borderId="44" applyNumberFormat="0" applyFill="0" applyAlignment="0" applyProtection="0"/>
    <xf numFmtId="0" fontId="58" fillId="0" borderId="45" applyNumberFormat="0" applyFill="0" applyAlignment="0" applyProtection="0"/>
    <xf numFmtId="0" fontId="59" fillId="0" borderId="46" applyNumberFormat="0" applyFill="0" applyAlignment="0" applyProtection="0"/>
    <xf numFmtId="0" fontId="56" fillId="0" borderId="0" applyNumberFormat="0" applyFill="0" applyBorder="0" applyAlignment="0" applyProtection="0"/>
    <xf numFmtId="0" fontId="76" fillId="0" borderId="52" applyNumberFormat="0" applyFill="0" applyAlignment="0" applyProtection="0"/>
    <xf numFmtId="0" fontId="77" fillId="0" borderId="0" applyNumberFormat="0" applyFill="0" applyBorder="0" applyAlignment="0" applyProtection="0"/>
    <xf numFmtId="0" fontId="78" fillId="0" borderId="52" applyNumberFormat="0" applyFill="0" applyAlignment="0" applyProtection="0"/>
    <xf numFmtId="0" fontId="2" fillId="0" borderId="0">
      <alignment vertical="center"/>
    </xf>
    <xf numFmtId="0" fontId="27" fillId="7" borderId="48" applyFont="0" applyBorder="0">
      <alignment horizontal="center" wrapText="1"/>
    </xf>
    <xf numFmtId="0" fontId="1" fillId="0" borderId="0"/>
    <xf numFmtId="3" fontId="2" fillId="5" borderId="47" applyFont="0">
      <alignment horizontal="right" vertical="center"/>
      <protection locked="0"/>
    </xf>
    <xf numFmtId="164" fontId="104" fillId="0" borderId="0" applyFont="0" applyFill="0" applyBorder="0" applyAlignment="0" applyProtection="0"/>
  </cellStyleXfs>
  <cellXfs count="995">
    <xf numFmtId="0" fontId="0" fillId="0" borderId="0" xfId="0"/>
    <xf numFmtId="0" fontId="6" fillId="3" borderId="0" xfId="0" applyFont="1" applyFill="1"/>
    <xf numFmtId="0" fontId="7" fillId="0" borderId="0" xfId="0" applyFont="1"/>
    <xf numFmtId="0" fontId="7" fillId="0" borderId="0" xfId="0" applyFont="1" applyAlignment="1">
      <alignment horizontal="center"/>
    </xf>
    <xf numFmtId="0" fontId="7" fillId="3" borderId="0" xfId="0" applyFont="1" applyFill="1"/>
    <xf numFmtId="3" fontId="7" fillId="0" borderId="0" xfId="0" applyNumberFormat="1" applyFont="1"/>
    <xf numFmtId="0" fontId="7" fillId="4" borderId="0" xfId="0" applyFont="1" applyFill="1"/>
    <xf numFmtId="0" fontId="7" fillId="0" borderId="0" xfId="0" applyFont="1" applyAlignment="1">
      <alignment horizontal="right"/>
    </xf>
    <xf numFmtId="0" fontId="9" fillId="4" borderId="0" xfId="0" applyFont="1" applyFill="1"/>
    <xf numFmtId="0" fontId="7" fillId="0" borderId="0" xfId="0" applyFont="1" applyFill="1" applyAlignment="1">
      <alignment wrapText="1"/>
    </xf>
    <xf numFmtId="0" fontId="7" fillId="0" borderId="0" xfId="0" applyFont="1" applyFill="1"/>
    <xf numFmtId="0" fontId="7" fillId="0" borderId="0" xfId="0" applyFont="1" applyAlignment="1">
      <alignment wrapText="1"/>
    </xf>
    <xf numFmtId="0" fontId="9" fillId="4" borderId="0" xfId="0" applyFont="1" applyFill="1" applyAlignment="1">
      <alignment wrapText="1"/>
    </xf>
    <xf numFmtId="0" fontId="6" fillId="3" borderId="0" xfId="0" applyFont="1" applyFill="1" applyAlignment="1">
      <alignment vertical="top"/>
    </xf>
    <xf numFmtId="49" fontId="6" fillId="3" borderId="0" xfId="0" applyNumberFormat="1" applyFont="1" applyFill="1" applyAlignment="1">
      <alignment horizontal="right" vertical="center" wrapText="1"/>
    </xf>
    <xf numFmtId="0" fontId="7" fillId="0" borderId="0" xfId="0" applyFont="1" applyBorder="1"/>
    <xf numFmtId="0" fontId="11" fillId="0" borderId="0" xfId="0" applyFont="1" applyBorder="1" applyAlignment="1">
      <alignment vertical="center" wrapText="1"/>
    </xf>
    <xf numFmtId="0" fontId="12" fillId="0" borderId="0" xfId="0" applyFont="1" applyBorder="1" applyAlignment="1">
      <alignment horizontal="left" vertical="center" wrapText="1" indent="1"/>
    </xf>
    <xf numFmtId="0" fontId="13" fillId="4" borderId="0" xfId="0" applyFont="1" applyFill="1" applyBorder="1" applyAlignment="1">
      <alignment horizontal="left" vertical="center" wrapText="1"/>
    </xf>
    <xf numFmtId="0" fontId="10" fillId="4" borderId="0" xfId="0" applyFont="1" applyFill="1" applyBorder="1" applyAlignment="1">
      <alignment vertical="center" wrapText="1"/>
    </xf>
    <xf numFmtId="0" fontId="13" fillId="4" borderId="0" xfId="0" applyFont="1" applyFill="1" applyBorder="1" applyAlignment="1">
      <alignment vertical="center" wrapText="1"/>
    </xf>
    <xf numFmtId="0" fontId="7" fillId="0" borderId="0" xfId="0" applyFont="1" applyAlignment="1">
      <alignment horizontal="left" indent="1"/>
    </xf>
    <xf numFmtId="0" fontId="7" fillId="0" borderId="0" xfId="0" applyFont="1" applyAlignment="1">
      <alignment horizontal="left" wrapText="1" indent="1"/>
    </xf>
    <xf numFmtId="3" fontId="9" fillId="4" borderId="0" xfId="0" applyNumberFormat="1" applyFont="1" applyFill="1"/>
    <xf numFmtId="0" fontId="9" fillId="4" borderId="0" xfId="0" applyFont="1" applyFill="1" applyAlignment="1">
      <alignment horizontal="left" vertical="center"/>
    </xf>
    <xf numFmtId="0" fontId="0" fillId="0" borderId="0" xfId="0" applyFill="1"/>
    <xf numFmtId="0" fontId="15" fillId="0" borderId="0" xfId="0" applyFont="1"/>
    <xf numFmtId="0" fontId="15" fillId="0" borderId="0" xfId="0" applyFont="1" applyFill="1"/>
    <xf numFmtId="0" fontId="15" fillId="3" borderId="0" xfId="0" applyFont="1" applyFill="1"/>
    <xf numFmtId="0" fontId="15" fillId="4" borderId="0" xfId="0" applyFont="1" applyFill="1"/>
    <xf numFmtId="3" fontId="7" fillId="0" borderId="0" xfId="0" applyNumberFormat="1" applyFont="1" applyFill="1"/>
    <xf numFmtId="0" fontId="7" fillId="0" borderId="0" xfId="0" applyFont="1" applyAlignment="1"/>
    <xf numFmtId="0" fontId="15" fillId="0" borderId="0" xfId="0" applyFont="1" applyFill="1" applyAlignment="1">
      <alignment horizontal="left"/>
    </xf>
    <xf numFmtId="0" fontId="9" fillId="0" borderId="0" xfId="0" applyFont="1" applyAlignment="1">
      <alignment horizontal="center"/>
    </xf>
    <xf numFmtId="0" fontId="6" fillId="3" borderId="0" xfId="0" applyFont="1" applyFill="1" applyAlignment="1">
      <alignment vertical="center" wrapText="1"/>
    </xf>
    <xf numFmtId="0" fontId="0" fillId="0" borderId="0" xfId="0"/>
    <xf numFmtId="0" fontId="7" fillId="0" borderId="0" xfId="0" applyFont="1" applyFill="1" applyBorder="1"/>
    <xf numFmtId="0" fontId="6" fillId="3" borderId="0" xfId="0" applyFont="1" applyFill="1" applyAlignment="1">
      <alignment horizontal="center" vertical="center" wrapText="1"/>
    </xf>
    <xf numFmtId="0" fontId="9" fillId="0" borderId="0" xfId="0" applyFont="1"/>
    <xf numFmtId="0" fontId="6" fillId="3" borderId="0" xfId="0" applyFont="1" applyFill="1" applyAlignment="1">
      <alignment horizontal="center" wrapText="1"/>
    </xf>
    <xf numFmtId="0" fontId="0" fillId="0" borderId="0" xfId="0" applyAlignment="1">
      <alignment horizontal="center"/>
    </xf>
    <xf numFmtId="0" fontId="0" fillId="3" borderId="0" xfId="0" applyFill="1"/>
    <xf numFmtId="0" fontId="8" fillId="0" borderId="0" xfId="0" applyFont="1" applyFill="1"/>
    <xf numFmtId="9" fontId="6" fillId="3" borderId="0" xfId="0" applyNumberFormat="1" applyFont="1" applyFill="1" applyAlignment="1">
      <alignment vertical="center"/>
    </xf>
    <xf numFmtId="0" fontId="0" fillId="0" borderId="0" xfId="0"/>
    <xf numFmtId="0" fontId="6" fillId="3" borderId="0" xfId="0" applyFont="1" applyFill="1" applyAlignment="1">
      <alignment vertical="center"/>
    </xf>
    <xf numFmtId="0" fontId="7" fillId="0" borderId="0" xfId="0" applyFont="1" applyAlignment="1">
      <alignment horizontal="left" vertical="center"/>
    </xf>
    <xf numFmtId="0" fontId="10" fillId="4" borderId="0" xfId="0" applyFont="1" applyFill="1" applyAlignment="1">
      <alignment horizontal="left" vertical="center"/>
    </xf>
    <xf numFmtId="0" fontId="6" fillId="3" borderId="0" xfId="0" applyFont="1" applyFill="1" applyAlignment="1">
      <alignment horizontal="center" vertical="center" wrapText="1"/>
    </xf>
    <xf numFmtId="0" fontId="6" fillId="3" borderId="0" xfId="0" applyFont="1" applyFill="1" applyAlignment="1">
      <alignment horizontal="center" wrapText="1"/>
    </xf>
    <xf numFmtId="0" fontId="19" fillId="0" borderId="0" xfId="0" applyFont="1"/>
    <xf numFmtId="0" fontId="6" fillId="3" borderId="0" xfId="0" applyFont="1" applyFill="1" applyAlignment="1">
      <alignment horizontal="center" vertical="center"/>
    </xf>
    <xf numFmtId="0" fontId="7" fillId="4" borderId="0" xfId="0" applyFont="1" applyFill="1" applyAlignment="1">
      <alignment horizontal="right"/>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right" wrapText="1"/>
    </xf>
    <xf numFmtId="0" fontId="6" fillId="3" borderId="0" xfId="0" applyFont="1" applyFill="1" applyAlignment="1">
      <alignment horizontal="right"/>
    </xf>
    <xf numFmtId="0" fontId="7" fillId="4" borderId="0" xfId="0" applyFont="1" applyFill="1" applyAlignment="1">
      <alignment horizontal="center" vertical="top"/>
    </xf>
    <xf numFmtId="0" fontId="9" fillId="4" borderId="0" xfId="0" applyFont="1" applyFill="1" applyAlignment="1">
      <alignment vertical="center"/>
    </xf>
    <xf numFmtId="168" fontId="7" fillId="4" borderId="0" xfId="8" applyNumberFormat="1" applyFont="1" applyFill="1"/>
    <xf numFmtId="168" fontId="9" fillId="4" borderId="0" xfId="8" applyNumberFormat="1" applyFont="1" applyFill="1" applyAlignment="1">
      <alignment horizontal="right"/>
    </xf>
    <xf numFmtId="0" fontId="9" fillId="4" borderId="0" xfId="0" applyFont="1" applyFill="1" applyAlignment="1">
      <alignment vertical="center" wrapText="1"/>
    </xf>
    <xf numFmtId="0" fontId="18" fillId="0" borderId="0" xfId="0" applyFont="1" applyAlignment="1">
      <alignment wrapText="1"/>
    </xf>
    <xf numFmtId="0" fontId="16" fillId="0" borderId="0" xfId="0" applyFont="1" applyFill="1" applyBorder="1" applyAlignment="1">
      <alignment vertical="center" wrapText="1"/>
    </xf>
    <xf numFmtId="0" fontId="7" fillId="0" borderId="0" xfId="0" applyFont="1" applyAlignment="1">
      <alignment horizontal="right" vertical="center" wrapText="1"/>
    </xf>
    <xf numFmtId="0" fontId="7" fillId="0" borderId="0" xfId="0" applyFont="1" applyFill="1" applyAlignment="1">
      <alignment horizontal="left"/>
    </xf>
    <xf numFmtId="0" fontId="15" fillId="0" borderId="0" xfId="0" applyFont="1" applyAlignment="1">
      <alignment horizontal="left"/>
    </xf>
    <xf numFmtId="0" fontId="6" fillId="3" borderId="0" xfId="0" applyFont="1" applyFill="1" applyAlignment="1">
      <alignment horizontal="left"/>
    </xf>
    <xf numFmtId="0" fontId="7" fillId="0" borderId="0" xfId="0" applyFont="1" applyAlignment="1">
      <alignment horizontal="left"/>
    </xf>
    <xf numFmtId="0" fontId="0" fillId="0" borderId="0" xfId="0" applyAlignment="1">
      <alignment horizontal="left"/>
    </xf>
    <xf numFmtId="0" fontId="6" fillId="3" borderId="0" xfId="0" applyFont="1" applyFill="1" applyAlignment="1">
      <alignment horizontal="right" wrapText="1"/>
    </xf>
    <xf numFmtId="0" fontId="7" fillId="4" borderId="0" xfId="0" applyFont="1" applyFill="1" applyAlignment="1">
      <alignment horizontal="left" vertical="top"/>
    </xf>
    <xf numFmtId="0" fontId="6" fillId="3" borderId="0" xfId="0" applyFont="1" applyFill="1" applyAlignment="1">
      <alignment horizontal="left" vertical="top"/>
    </xf>
    <xf numFmtId="0" fontId="9" fillId="4" borderId="0" xfId="0" applyFont="1" applyFill="1" applyAlignment="1">
      <alignment horizontal="left"/>
    </xf>
    <xf numFmtId="0" fontId="0" fillId="0" borderId="0" xfId="0" applyFill="1" applyAlignment="1">
      <alignment horizontal="left"/>
    </xf>
    <xf numFmtId="165" fontId="7" fillId="0" borderId="0" xfId="0" applyNumberFormat="1" applyFont="1"/>
    <xf numFmtId="165" fontId="7" fillId="0" borderId="0" xfId="0" applyNumberFormat="1" applyFont="1" applyFill="1"/>
    <xf numFmtId="0" fontId="7" fillId="0" borderId="0" xfId="0" applyFont="1" applyAlignment="1">
      <alignment horizontal="center" vertical="center"/>
    </xf>
    <xf numFmtId="0" fontId="7" fillId="0" borderId="0" xfId="0" applyFont="1" applyFill="1" applyAlignment="1">
      <alignment horizontal="center" vertical="center"/>
    </xf>
    <xf numFmtId="0" fontId="9" fillId="4" borderId="0" xfId="0" applyFont="1" applyFill="1" applyAlignment="1">
      <alignment horizontal="center" vertical="center"/>
    </xf>
    <xf numFmtId="0" fontId="9" fillId="4" borderId="0" xfId="0" applyFont="1" applyFill="1" applyBorder="1" applyAlignment="1">
      <alignment horizontal="center"/>
    </xf>
    <xf numFmtId="0" fontId="12" fillId="0" borderId="0" xfId="0" applyFont="1" applyBorder="1" applyAlignment="1">
      <alignment horizontal="center" vertical="center" wrapText="1"/>
    </xf>
    <xf numFmtId="0" fontId="13" fillId="4" borderId="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7" fillId="0" borderId="0" xfId="0" applyFont="1" applyFill="1" applyAlignment="1">
      <alignment horizontal="center"/>
    </xf>
    <xf numFmtId="0" fontId="9" fillId="0" borderId="0" xfId="0" applyFont="1" applyAlignment="1">
      <alignment horizontal="center" vertical="center"/>
    </xf>
    <xf numFmtId="0" fontId="15" fillId="0" borderId="0" xfId="0" applyFont="1" applyFill="1" applyAlignment="1">
      <alignment horizontal="center"/>
    </xf>
    <xf numFmtId="0" fontId="15" fillId="0" borderId="0" xfId="0" applyFont="1" applyAlignment="1">
      <alignment horizontal="center" vertical="center"/>
    </xf>
    <xf numFmtId="0" fontId="7" fillId="0" borderId="0" xfId="0" quotePrefix="1" applyFont="1" applyAlignment="1">
      <alignment horizontal="center"/>
    </xf>
    <xf numFmtId="0" fontId="9" fillId="4" borderId="0" xfId="0" quotePrefix="1" applyFont="1" applyFill="1" applyAlignment="1">
      <alignment horizontal="center"/>
    </xf>
    <xf numFmtId="165" fontId="9" fillId="4" borderId="0" xfId="0" applyNumberFormat="1" applyFont="1" applyFill="1"/>
    <xf numFmtId="0" fontId="21" fillId="0" borderId="0" xfId="0" applyFont="1"/>
    <xf numFmtId="0" fontId="9" fillId="4" borderId="0" xfId="0" applyFont="1" applyFill="1" applyAlignment="1">
      <alignment horizontal="right" vertical="center" wrapText="1"/>
    </xf>
    <xf numFmtId="165" fontId="7" fillId="4" borderId="0" xfId="0" applyNumberFormat="1" applyFont="1" applyFill="1"/>
    <xf numFmtId="165" fontId="0" fillId="0" borderId="0" xfId="0" applyNumberFormat="1"/>
    <xf numFmtId="0" fontId="15" fillId="0" borderId="0" xfId="0" applyFont="1" applyAlignment="1">
      <alignment horizontal="left"/>
    </xf>
    <xf numFmtId="0" fontId="22" fillId="0" borderId="0" xfId="0" applyFont="1" applyFill="1"/>
    <xf numFmtId="0" fontId="23" fillId="0" borderId="0" xfId="0" applyFont="1" applyFill="1" applyAlignment="1">
      <alignment horizontal="left" vertical="center"/>
    </xf>
    <xf numFmtId="0" fontId="23" fillId="0" borderId="0" xfId="0" applyFont="1" applyFill="1"/>
    <xf numFmtId="0" fontId="20" fillId="0" borderId="0" xfId="0" applyFont="1" applyFill="1"/>
    <xf numFmtId="0" fontId="23" fillId="0" borderId="0" xfId="0" applyFont="1" applyFill="1" applyAlignment="1">
      <alignment horizontal="left"/>
    </xf>
    <xf numFmtId="0" fontId="8" fillId="0" borderId="0" xfId="0" applyFont="1" applyFill="1" applyAlignment="1">
      <alignment horizontal="center"/>
    </xf>
    <xf numFmtId="0" fontId="23" fillId="0" borderId="0" xfId="0" applyFont="1" applyFill="1" applyAlignment="1">
      <alignment horizontal="center"/>
    </xf>
    <xf numFmtId="0" fontId="0" fillId="0" borderId="0" xfId="0" applyFill="1" applyAlignment="1"/>
    <xf numFmtId="0" fontId="23" fillId="0" borderId="0" xfId="0" applyFont="1" applyFill="1" applyAlignment="1">
      <alignment vertical="center"/>
    </xf>
    <xf numFmtId="0" fontId="25" fillId="3" borderId="0" xfId="0" applyFont="1" applyFill="1" applyAlignment="1">
      <alignment horizontal="left"/>
    </xf>
    <xf numFmtId="0" fontId="0" fillId="6" borderId="0" xfId="0" applyFill="1"/>
    <xf numFmtId="0" fontId="7" fillId="6" borderId="0" xfId="0" applyFont="1" applyFill="1"/>
    <xf numFmtId="0" fontId="9" fillId="6" borderId="0" xfId="0" applyFont="1" applyFill="1"/>
    <xf numFmtId="0" fontId="0" fillId="0" borderId="0" xfId="0" applyFill="1"/>
    <xf numFmtId="0" fontId="6" fillId="3" borderId="8" xfId="0" applyFont="1" applyFill="1" applyBorder="1" applyAlignment="1">
      <alignment horizontal="center" vertical="center" wrapText="1"/>
    </xf>
    <xf numFmtId="0" fontId="32" fillId="0" borderId="0" xfId="0" applyFont="1"/>
    <xf numFmtId="49" fontId="29" fillId="0" borderId="0" xfId="0" applyNumberFormat="1" applyFont="1" applyAlignment="1">
      <alignment vertical="center"/>
    </xf>
    <xf numFmtId="49" fontId="31" fillId="0" borderId="0" xfId="0" applyNumberFormat="1" applyFont="1"/>
    <xf numFmtId="49" fontId="31" fillId="0" borderId="0" xfId="0" applyNumberFormat="1" applyFont="1" applyBorder="1"/>
    <xf numFmtId="0" fontId="31" fillId="0" borderId="0" xfId="0" applyFont="1" applyFill="1" applyBorder="1"/>
    <xf numFmtId="0" fontId="31" fillId="0" borderId="0" xfId="0" applyFont="1" applyFill="1"/>
    <xf numFmtId="0" fontId="0" fillId="0" borderId="0" xfId="0"/>
    <xf numFmtId="0" fontId="33" fillId="0" borderId="0" xfId="0" applyFont="1" applyBorder="1"/>
    <xf numFmtId="0" fontId="34" fillId="0" borderId="0" xfId="0" applyFont="1" applyAlignment="1">
      <alignment vertical="center"/>
    </xf>
    <xf numFmtId="0" fontId="34" fillId="0" borderId="0" xfId="0" applyFont="1" applyFill="1" applyAlignment="1">
      <alignment vertical="center"/>
    </xf>
    <xf numFmtId="0" fontId="33" fillId="0" borderId="0" xfId="0" applyFont="1" applyFill="1" applyBorder="1"/>
    <xf numFmtId="0" fontId="7" fillId="3" borderId="0" xfId="0" applyFont="1" applyFill="1" applyBorder="1"/>
    <xf numFmtId="0" fontId="6" fillId="3" borderId="0" xfId="0" applyFont="1" applyFill="1" applyBorder="1"/>
    <xf numFmtId="0" fontId="6" fillId="3" borderId="0" xfId="0" applyFont="1" applyFill="1" applyBorder="1" applyAlignment="1">
      <alignment vertical="center"/>
    </xf>
    <xf numFmtId="0" fontId="6" fillId="3" borderId="20"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0" xfId="0" applyFont="1" applyFill="1" applyBorder="1" applyAlignment="1">
      <alignment vertical="center"/>
    </xf>
    <xf numFmtId="49" fontId="6" fillId="3" borderId="0" xfId="0" applyNumberFormat="1" applyFont="1" applyFill="1" applyAlignment="1">
      <alignment vertical="center"/>
    </xf>
    <xf numFmtId="49" fontId="6" fillId="3" borderId="0" xfId="0" applyNumberFormat="1" applyFont="1" applyFill="1"/>
    <xf numFmtId="49" fontId="23" fillId="0" borderId="0" xfId="0" applyNumberFormat="1" applyFont="1" applyAlignment="1">
      <alignment vertical="center"/>
    </xf>
    <xf numFmtId="49" fontId="6" fillId="3" borderId="12" xfId="0" applyNumberFormat="1" applyFont="1" applyFill="1" applyBorder="1" applyAlignment="1">
      <alignment horizontal="center" vertical="center" wrapText="1"/>
    </xf>
    <xf numFmtId="49" fontId="6" fillId="3" borderId="0" xfId="0" applyNumberFormat="1" applyFont="1" applyFill="1" applyBorder="1" applyAlignment="1">
      <alignment horizontal="center" vertical="center" wrapText="1"/>
    </xf>
    <xf numFmtId="49" fontId="6" fillId="3" borderId="0" xfId="0" applyNumberFormat="1" applyFont="1" applyFill="1" applyBorder="1" applyAlignment="1">
      <alignment vertical="center" wrapText="1"/>
    </xf>
    <xf numFmtId="49" fontId="8" fillId="0" borderId="26" xfId="0" applyNumberFormat="1" applyFont="1" applyFill="1" applyBorder="1" applyAlignment="1">
      <alignment horizontal="left" vertical="center" wrapText="1" indent="1"/>
    </xf>
    <xf numFmtId="49" fontId="6" fillId="3" borderId="7" xfId="0" applyNumberFormat="1" applyFont="1" applyFill="1" applyBorder="1" applyAlignment="1">
      <alignment horizontal="center" vertical="center" wrapText="1"/>
    </xf>
    <xf numFmtId="49" fontId="38" fillId="0" borderId="0" xfId="0" applyNumberFormat="1"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6" fillId="3" borderId="12" xfId="0"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1" fontId="13" fillId="4" borderId="0" xfId="0" applyNumberFormat="1" applyFont="1" applyFill="1" applyBorder="1" applyAlignment="1">
      <alignment horizontal="center" vertical="center"/>
    </xf>
    <xf numFmtId="0" fontId="13" fillId="4" borderId="26" xfId="0" applyFont="1" applyFill="1" applyBorder="1" applyAlignment="1">
      <alignment vertical="center" wrapText="1"/>
    </xf>
    <xf numFmtId="49" fontId="10" fillId="4" borderId="26" xfId="0" applyNumberFormat="1" applyFont="1" applyFill="1" applyBorder="1" applyAlignment="1">
      <alignment vertical="center" wrapText="1"/>
    </xf>
    <xf numFmtId="1" fontId="8" fillId="0" borderId="0" xfId="0" applyNumberFormat="1" applyFont="1" applyFill="1" applyBorder="1" applyAlignment="1">
      <alignment horizontal="center" vertical="center" wrapText="1"/>
    </xf>
    <xf numFmtId="1" fontId="10" fillId="4" borderId="0" xfId="0" applyNumberFormat="1" applyFont="1" applyFill="1" applyBorder="1" applyAlignment="1">
      <alignment horizontal="center" vertical="center" wrapText="1"/>
    </xf>
    <xf numFmtId="1" fontId="8" fillId="0" borderId="0" xfId="0" applyNumberFormat="1" applyFont="1" applyBorder="1" applyAlignment="1">
      <alignment horizontal="center" vertical="center" wrapText="1"/>
    </xf>
    <xf numFmtId="1" fontId="8" fillId="4" borderId="0" xfId="0" applyNumberFormat="1" applyFont="1" applyFill="1" applyBorder="1" applyAlignment="1">
      <alignment horizontal="center" vertical="center" wrapText="1"/>
    </xf>
    <xf numFmtId="0" fontId="39" fillId="0" borderId="0" xfId="0" applyFont="1" applyAlignment="1">
      <alignment vertical="center"/>
    </xf>
    <xf numFmtId="0" fontId="0" fillId="0" borderId="0" xfId="0" applyFill="1"/>
    <xf numFmtId="0" fontId="7" fillId="0" borderId="0" xfId="0" applyFont="1" applyBorder="1" applyAlignment="1">
      <alignment horizontal="center" vertical="center"/>
    </xf>
    <xf numFmtId="0" fontId="40" fillId="0" borderId="0" xfId="0" applyFont="1"/>
    <xf numFmtId="0" fontId="23" fillId="0" borderId="0" xfId="0" applyFont="1" applyAlignment="1">
      <alignment vertical="center"/>
    </xf>
    <xf numFmtId="0" fontId="0" fillId="0" borderId="0" xfId="0" applyAlignment="1"/>
    <xf numFmtId="10" fontId="7" fillId="0" borderId="0" xfId="18" applyNumberFormat="1" applyFont="1" applyFill="1"/>
    <xf numFmtId="0" fontId="41" fillId="3" borderId="0" xfId="17" applyFont="1" applyFill="1" applyBorder="1"/>
    <xf numFmtId="0" fontId="19" fillId="0" borderId="0" xfId="0" applyFont="1" applyFill="1"/>
    <xf numFmtId="0" fontId="9" fillId="0" borderId="0" xfId="0" applyFont="1" applyFill="1"/>
    <xf numFmtId="0" fontId="6" fillId="3" borderId="0" xfId="0" applyFont="1" applyFill="1" applyBorder="1" applyAlignment="1">
      <alignment horizontal="center" vertical="center" wrapText="1"/>
    </xf>
    <xf numFmtId="0" fontId="7" fillId="0" borderId="0" xfId="0" applyFont="1" applyBorder="1" applyAlignment="1">
      <alignment wrapText="1"/>
    </xf>
    <xf numFmtId="0" fontId="9" fillId="4" borderId="0" xfId="0" applyFont="1" applyFill="1" applyBorder="1" applyAlignment="1">
      <alignment wrapText="1"/>
    </xf>
    <xf numFmtId="0" fontId="9" fillId="4" borderId="0" xfId="0" applyFont="1" applyFill="1" applyBorder="1" applyAlignment="1">
      <alignment horizontal="center" vertical="center"/>
    </xf>
    <xf numFmtId="0" fontId="5" fillId="3" borderId="0" xfId="0" applyFont="1" applyFill="1"/>
    <xf numFmtId="3" fontId="9" fillId="4" borderId="0" xfId="0" applyNumberFormat="1" applyFont="1" applyFill="1" applyAlignment="1">
      <alignment vertical="center"/>
    </xf>
    <xf numFmtId="3" fontId="9" fillId="4" borderId="0" xfId="8" applyNumberFormat="1" applyFont="1" applyFill="1" applyAlignment="1">
      <alignment horizontal="right"/>
    </xf>
    <xf numFmtId="3" fontId="9" fillId="4" borderId="0" xfId="0" applyNumberFormat="1" applyFont="1" applyFill="1" applyAlignment="1">
      <alignment horizontal="right" vertical="center" wrapText="1"/>
    </xf>
    <xf numFmtId="0" fontId="24" fillId="0" borderId="0" xfId="0" applyFont="1"/>
    <xf numFmtId="0" fontId="6" fillId="3" borderId="0" xfId="17" applyFont="1" applyFill="1" applyBorder="1"/>
    <xf numFmtId="0" fontId="15" fillId="0" borderId="0" xfId="0" applyFont="1" applyFill="1" applyAlignment="1">
      <alignment horizontal="center" vertical="center"/>
    </xf>
    <xf numFmtId="172" fontId="0" fillId="0" borderId="0" xfId="0" applyNumberFormat="1"/>
    <xf numFmtId="172" fontId="7" fillId="0" borderId="0" xfId="0" applyNumberFormat="1" applyFont="1" applyFill="1" applyBorder="1"/>
    <xf numFmtId="0" fontId="0" fillId="0" borderId="0" xfId="0" applyFill="1"/>
    <xf numFmtId="165" fontId="8" fillId="4" borderId="18" xfId="0" applyNumberFormat="1" applyFont="1" applyFill="1" applyBorder="1" applyAlignment="1">
      <alignment horizontal="right" vertical="center" wrapText="1"/>
    </xf>
    <xf numFmtId="165" fontId="8" fillId="0" borderId="18" xfId="0" applyNumberFormat="1" applyFont="1" applyBorder="1" applyAlignment="1">
      <alignment horizontal="right" vertical="center" wrapText="1"/>
    </xf>
    <xf numFmtId="165" fontId="8" fillId="0" borderId="18" xfId="0" applyNumberFormat="1" applyFont="1" applyFill="1" applyBorder="1" applyAlignment="1">
      <alignment horizontal="right" vertical="center" wrapText="1"/>
    </xf>
    <xf numFmtId="165" fontId="8" fillId="4" borderId="19" xfId="0" applyNumberFormat="1" applyFont="1" applyFill="1" applyBorder="1" applyAlignment="1">
      <alignment horizontal="right" vertical="center" wrapText="1"/>
    </xf>
    <xf numFmtId="165" fontId="8" fillId="0" borderId="19" xfId="0" applyNumberFormat="1" applyFont="1" applyBorder="1" applyAlignment="1">
      <alignment horizontal="right" vertical="center" wrapText="1"/>
    </xf>
    <xf numFmtId="165" fontId="8" fillId="0" borderId="0" xfId="0" applyNumberFormat="1" applyFont="1" applyFill="1" applyBorder="1" applyAlignment="1">
      <alignment horizontal="right" vertical="center" wrapText="1"/>
    </xf>
    <xf numFmtId="0" fontId="42" fillId="0" borderId="0" xfId="0" applyFont="1" applyFill="1"/>
    <xf numFmtId="0" fontId="23" fillId="0" borderId="0" xfId="0" applyFont="1"/>
    <xf numFmtId="0" fontId="8"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vertical="center" wrapText="1"/>
    </xf>
    <xf numFmtId="0" fontId="8" fillId="0" borderId="0" xfId="0" applyFont="1"/>
    <xf numFmtId="0" fontId="0" fillId="0" borderId="0" xfId="0" applyFill="1"/>
    <xf numFmtId="165" fontId="9" fillId="0" borderId="0" xfId="0" applyNumberFormat="1" applyFont="1" applyFill="1"/>
    <xf numFmtId="165" fontId="0" fillId="0" borderId="0" xfId="0" applyNumberFormat="1" applyFill="1"/>
    <xf numFmtId="165" fontId="10" fillId="4" borderId="18" xfId="0" applyNumberFormat="1" applyFont="1" applyFill="1" applyBorder="1" applyAlignment="1">
      <alignment horizontal="right" vertical="center" wrapText="1"/>
    </xf>
    <xf numFmtId="165" fontId="10" fillId="4" borderId="19" xfId="0" applyNumberFormat="1" applyFont="1" applyFill="1" applyBorder="1" applyAlignment="1">
      <alignment horizontal="right" vertical="center" wrapText="1"/>
    </xf>
    <xf numFmtId="0" fontId="6" fillId="3" borderId="0" xfId="0" applyFont="1" applyFill="1" applyAlignment="1">
      <alignment horizontal="center" vertical="center" wrapText="1"/>
    </xf>
    <xf numFmtId="0" fontId="0" fillId="0" borderId="0" xfId="0" applyFill="1"/>
    <xf numFmtId="0" fontId="7" fillId="0" borderId="0" xfId="0" applyFont="1" applyAlignment="1">
      <alignment horizontal="left" wrapText="1"/>
    </xf>
    <xf numFmtId="0" fontId="7" fillId="0" borderId="0" xfId="0" applyFont="1" applyAlignment="1">
      <alignment wrapText="1"/>
    </xf>
    <xf numFmtId="0" fontId="0" fillId="0" borderId="0" xfId="0" applyFill="1"/>
    <xf numFmtId="0" fontId="9" fillId="0" borderId="0" xfId="0" applyFont="1" applyAlignment="1">
      <alignment vertical="center" wrapText="1"/>
    </xf>
    <xf numFmtId="0" fontId="9" fillId="0" borderId="0" xfId="0" applyFont="1" applyAlignment="1">
      <alignment wrapText="1"/>
    </xf>
    <xf numFmtId="0" fontId="11"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2" fillId="0" borderId="0" xfId="0" applyFont="1" applyBorder="1" applyAlignment="1">
      <alignment horizontal="left" vertical="center" wrapText="1"/>
    </xf>
    <xf numFmtId="0" fontId="7" fillId="4" borderId="0" xfId="0" applyFont="1" applyFill="1" applyAlignment="1">
      <alignment horizontal="center" vertical="center"/>
    </xf>
    <xf numFmtId="0" fontId="7" fillId="4" borderId="0" xfId="0" applyFont="1" applyFill="1" applyAlignment="1">
      <alignment horizontal="left"/>
    </xf>
    <xf numFmtId="0" fontId="6" fillId="0" borderId="0" xfId="0" applyFont="1" applyFill="1" applyAlignment="1">
      <alignment horizontal="center" vertical="center" wrapText="1"/>
    </xf>
    <xf numFmtId="171" fontId="9" fillId="0" borderId="0" xfId="0" applyNumberFormat="1" applyFont="1" applyFill="1"/>
    <xf numFmtId="0" fontId="8" fillId="0" borderId="0" xfId="11" applyFont="1" applyFill="1" applyBorder="1" applyAlignment="1">
      <alignment horizontal="center" vertical="center"/>
    </xf>
    <xf numFmtId="0" fontId="0" fillId="3" borderId="0" xfId="0" applyFill="1" applyAlignment="1">
      <alignment horizontal="left"/>
    </xf>
    <xf numFmtId="0" fontId="6" fillId="3" borderId="6" xfId="0" applyFont="1" applyFill="1" applyBorder="1" applyAlignment="1">
      <alignment horizontal="center"/>
    </xf>
    <xf numFmtId="0" fontId="6" fillId="3" borderId="12" xfId="0" applyFont="1" applyFill="1" applyBorder="1" applyAlignment="1">
      <alignment horizontal="center"/>
    </xf>
    <xf numFmtId="0" fontId="23" fillId="0" borderId="0" xfId="0" applyFont="1" applyAlignment="1">
      <alignment horizontal="left"/>
    </xf>
    <xf numFmtId="0" fontId="7" fillId="4" borderId="0" xfId="0" quotePrefix="1" applyFont="1" applyFill="1" applyAlignment="1">
      <alignment horizontal="center"/>
    </xf>
    <xf numFmtId="0" fontId="8" fillId="4" borderId="0" xfId="0" applyFont="1" applyFill="1" applyAlignment="1">
      <alignment vertical="center" wrapText="1"/>
    </xf>
    <xf numFmtId="0" fontId="6" fillId="3" borderId="13"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49" fontId="8" fillId="0" borderId="26" xfId="0" applyNumberFormat="1" applyFont="1" applyFill="1" applyBorder="1" applyAlignment="1">
      <alignment horizontal="left" vertical="center" wrapText="1" indent="2"/>
    </xf>
    <xf numFmtId="0" fontId="12" fillId="0" borderId="26" xfId="0" applyFont="1" applyBorder="1" applyAlignment="1">
      <alignment horizontal="left" vertical="center" wrapText="1" indent="1"/>
    </xf>
    <xf numFmtId="0" fontId="6" fillId="0" borderId="0" xfId="0" applyFont="1" applyAlignment="1">
      <alignment horizontal="right"/>
    </xf>
    <xf numFmtId="3" fontId="7" fillId="0" borderId="0" xfId="0" applyNumberFormat="1" applyFont="1" applyAlignment="1">
      <alignment horizontal="right" vertical="center"/>
    </xf>
    <xf numFmtId="3" fontId="7" fillId="0" borderId="0" xfId="0" applyNumberFormat="1" applyFont="1" applyAlignment="1">
      <alignment horizontal="right"/>
    </xf>
    <xf numFmtId="3" fontId="7" fillId="4" borderId="0" xfId="0" applyNumberFormat="1" applyFont="1" applyFill="1" applyAlignment="1">
      <alignment horizontal="right"/>
    </xf>
    <xf numFmtId="170" fontId="7" fillId="0" borderId="0" xfId="0" applyNumberFormat="1" applyFont="1" applyAlignment="1">
      <alignment horizontal="right"/>
    </xf>
    <xf numFmtId="0" fontId="7" fillId="4" borderId="0" xfId="0" applyFont="1" applyFill="1" applyAlignment="1">
      <alignment horizontal="right" vertical="center"/>
    </xf>
    <xf numFmtId="0" fontId="0" fillId="0" borderId="0" xfId="0" applyAlignment="1">
      <alignment horizontal="right"/>
    </xf>
    <xf numFmtId="0" fontId="7" fillId="0" borderId="0" xfId="0" applyFont="1" applyFill="1" applyAlignment="1">
      <alignment horizontal="right"/>
    </xf>
    <xf numFmtId="0" fontId="0" fillId="4" borderId="0" xfId="0" applyFill="1" applyAlignment="1">
      <alignment horizontal="right"/>
    </xf>
    <xf numFmtId="0" fontId="6" fillId="0" borderId="0" xfId="0" applyFont="1" applyFill="1" applyAlignment="1">
      <alignment horizontal="right"/>
    </xf>
    <xf numFmtId="3" fontId="8" fillId="4" borderId="0" xfId="0" applyNumberFormat="1" applyFont="1" applyFill="1" applyAlignment="1">
      <alignment horizontal="right"/>
    </xf>
    <xf numFmtId="0" fontId="9" fillId="4" borderId="0" xfId="0" applyFont="1" applyFill="1" applyAlignment="1">
      <alignment horizontal="right"/>
    </xf>
    <xf numFmtId="165" fontId="7" fillId="4" borderId="0" xfId="0" applyNumberFormat="1" applyFont="1" applyFill="1" applyAlignment="1">
      <alignment horizontal="right"/>
    </xf>
    <xf numFmtId="0" fontId="22" fillId="0" borderId="0" xfId="0" applyFont="1" applyFill="1" applyAlignment="1">
      <alignment horizontal="right"/>
    </xf>
    <xf numFmtId="0" fontId="8" fillId="0" borderId="0" xfId="0" applyFont="1" applyAlignment="1">
      <alignment horizontal="right"/>
    </xf>
    <xf numFmtId="171" fontId="12" fillId="0" borderId="18" xfId="0" applyNumberFormat="1" applyFont="1" applyBorder="1" applyAlignment="1">
      <alignment horizontal="right" vertical="center" wrapText="1"/>
    </xf>
    <xf numFmtId="171" fontId="12" fillId="4" borderId="18" xfId="0" applyNumberFormat="1" applyFont="1" applyFill="1" applyBorder="1" applyAlignment="1">
      <alignment horizontal="right" vertical="center" wrapText="1"/>
    </xf>
    <xf numFmtId="0" fontId="6" fillId="3" borderId="0" xfId="0" applyFont="1" applyFill="1" applyAlignment="1">
      <alignment horizontal="center" vertical="center" wrapText="1"/>
    </xf>
    <xf numFmtId="0" fontId="6" fillId="3" borderId="12" xfId="0" applyFont="1" applyFill="1" applyBorder="1" applyAlignment="1">
      <alignment horizontal="center" vertical="center" wrapText="1"/>
    </xf>
    <xf numFmtId="0" fontId="7" fillId="0" borderId="0" xfId="0" applyFont="1" applyAlignment="1">
      <alignment wrapText="1"/>
    </xf>
    <xf numFmtId="0" fontId="6" fillId="3" borderId="0" xfId="0" applyFont="1" applyFill="1" applyAlignment="1">
      <alignment horizontal="center" wrapText="1"/>
    </xf>
    <xf numFmtId="0" fontId="7" fillId="0" borderId="0" xfId="0" applyFont="1" applyFill="1" applyAlignment="1">
      <alignment horizontal="left"/>
    </xf>
    <xf numFmtId="0" fontId="6" fillId="3" borderId="35" xfId="0" applyFont="1" applyFill="1" applyBorder="1" applyAlignment="1">
      <alignment horizontal="center" vertical="center" wrapText="1"/>
    </xf>
    <xf numFmtId="0" fontId="12" fillId="0" borderId="26" xfId="0" applyFont="1" applyFill="1" applyBorder="1" applyAlignment="1">
      <alignment vertical="center" wrapText="1"/>
    </xf>
    <xf numFmtId="0" fontId="12" fillId="0" borderId="26" xfId="0" applyFont="1" applyFill="1" applyBorder="1" applyAlignment="1">
      <alignment horizontal="left" vertical="center" wrapText="1"/>
    </xf>
    <xf numFmtId="1" fontId="9" fillId="4" borderId="0" xfId="0" applyNumberFormat="1" applyFont="1" applyFill="1" applyBorder="1" applyAlignment="1">
      <alignment horizontal="center" vertical="center" wrapText="1"/>
    </xf>
    <xf numFmtId="0" fontId="13" fillId="4" borderId="26" xfId="0" applyFont="1" applyFill="1" applyBorder="1" applyAlignment="1">
      <alignment horizontal="left" vertical="center" wrapText="1"/>
    </xf>
    <xf numFmtId="165" fontId="7" fillId="11" borderId="0" xfId="0" applyNumberFormat="1" applyFont="1" applyFill="1"/>
    <xf numFmtId="165" fontId="7" fillId="11" borderId="0" xfId="0" applyNumberFormat="1" applyFont="1" applyFill="1" applyAlignment="1">
      <alignment horizontal="right"/>
    </xf>
    <xf numFmtId="165" fontId="37" fillId="11" borderId="18" xfId="0" applyNumberFormat="1" applyFont="1" applyFill="1" applyBorder="1" applyAlignment="1">
      <alignment horizontal="right" vertical="center" wrapText="1"/>
    </xf>
    <xf numFmtId="0" fontId="7" fillId="0" borderId="0" xfId="0" applyFont="1" applyFill="1" applyAlignment="1">
      <alignment horizontal="left" wrapText="1"/>
    </xf>
    <xf numFmtId="0" fontId="7" fillId="0" borderId="0" xfId="0" applyFont="1" applyAlignment="1">
      <alignment horizontal="left" wrapText="1"/>
    </xf>
    <xf numFmtId="0" fontId="9" fillId="0" borderId="0" xfId="0" applyFont="1" applyAlignment="1">
      <alignment horizontal="left"/>
    </xf>
    <xf numFmtId="0" fontId="7" fillId="0" borderId="0" xfId="0" applyFont="1" applyFill="1" applyAlignment="1">
      <alignment horizontal="left"/>
    </xf>
    <xf numFmtId="0" fontId="15" fillId="0" borderId="0" xfId="0" applyFont="1" applyAlignment="1">
      <alignment horizontal="left"/>
    </xf>
    <xf numFmtId="0" fontId="9" fillId="0" borderId="0" xfId="0" applyFont="1" applyAlignment="1">
      <alignment horizontal="left" wrapText="1"/>
    </xf>
    <xf numFmtId="0" fontId="0" fillId="3" borderId="3" xfId="0" applyFill="1" applyBorder="1" applyAlignment="1">
      <alignment horizontal="center"/>
    </xf>
    <xf numFmtId="0" fontId="0" fillId="3" borderId="3" xfId="0" applyFill="1" applyBorder="1"/>
    <xf numFmtId="0" fontId="0" fillId="3" borderId="5" xfId="0" applyFill="1" applyBorder="1"/>
    <xf numFmtId="0" fontId="0" fillId="3" borderId="11" xfId="0" applyFill="1" applyBorder="1"/>
    <xf numFmtId="0" fontId="0" fillId="3" borderId="9" xfId="0" applyFill="1" applyBorder="1"/>
    <xf numFmtId="165" fontId="7" fillId="12" borderId="0" xfId="0" applyNumberFormat="1" applyFont="1" applyFill="1"/>
    <xf numFmtId="0" fontId="7" fillId="0" borderId="0" xfId="0" applyFont="1" applyFill="1" applyAlignment="1">
      <alignment horizontal="left" vertical="center" wrapText="1"/>
    </xf>
    <xf numFmtId="0" fontId="9" fillId="0" borderId="0" xfId="0" applyFont="1" applyFill="1" applyAlignment="1">
      <alignment horizontal="center"/>
    </xf>
    <xf numFmtId="0" fontId="15" fillId="0" borderId="0" xfId="0" applyFont="1" applyFill="1" applyAlignment="1">
      <alignment wrapText="1"/>
    </xf>
    <xf numFmtId="0" fontId="9" fillId="0" borderId="0" xfId="0" applyFont="1" applyFill="1" applyAlignment="1">
      <alignment horizontal="center" vertical="center"/>
    </xf>
    <xf numFmtId="0" fontId="15" fillId="0" borderId="0" xfId="0" applyFont="1" applyAlignment="1">
      <alignment wrapText="1"/>
    </xf>
    <xf numFmtId="0" fontId="19" fillId="0" borderId="0" xfId="0" applyFont="1" applyAlignment="1">
      <alignment horizontal="right"/>
    </xf>
    <xf numFmtId="0" fontId="8" fillId="0" borderId="0" xfId="0" applyFont="1" applyFill="1" applyAlignment="1">
      <alignment horizontal="center" vertical="center"/>
    </xf>
    <xf numFmtId="0" fontId="8" fillId="3" borderId="0" xfId="0" applyFont="1" applyFill="1"/>
    <xf numFmtId="0" fontId="6" fillId="3" borderId="12" xfId="0" quotePrefix="1" applyFont="1" applyFill="1" applyBorder="1" applyAlignment="1">
      <alignment horizontal="center" vertical="center" wrapText="1"/>
    </xf>
    <xf numFmtId="15" fontId="6" fillId="3" borderId="12" xfId="0" quotePrefix="1" applyNumberFormat="1" applyFont="1" applyFill="1" applyBorder="1" applyAlignment="1">
      <alignment horizontal="center" vertical="center" wrapText="1"/>
    </xf>
    <xf numFmtId="3" fontId="7" fillId="11" borderId="0" xfId="0" applyNumberFormat="1" applyFont="1" applyFill="1"/>
    <xf numFmtId="3" fontId="7" fillId="12" borderId="0" xfId="0" applyNumberFormat="1" applyFont="1" applyFill="1"/>
    <xf numFmtId="0" fontId="0" fillId="0" borderId="0" xfId="0" applyFont="1" applyFill="1"/>
    <xf numFmtId="0" fontId="0" fillId="12" borderId="0" xfId="0" applyFill="1"/>
    <xf numFmtId="0" fontId="7" fillId="11" borderId="0" xfId="0" applyFont="1" applyFill="1" applyAlignment="1">
      <alignment horizontal="left" wrapText="1" indent="1"/>
    </xf>
    <xf numFmtId="0" fontId="0" fillId="11" borderId="0" xfId="0" applyFill="1"/>
    <xf numFmtId="0" fontId="7" fillId="11" borderId="0" xfId="0" applyFont="1" applyFill="1" applyAlignment="1">
      <alignment wrapText="1"/>
    </xf>
    <xf numFmtId="165" fontId="7" fillId="11" borderId="0" xfId="0" applyNumberFormat="1" applyFont="1" applyFill="1" applyAlignment="1"/>
    <xf numFmtId="0" fontId="7" fillId="0" borderId="0" xfId="0" applyFont="1" applyFill="1" applyAlignment="1">
      <alignment horizontal="left" indent="1"/>
    </xf>
    <xf numFmtId="0" fontId="9" fillId="0" borderId="0" xfId="0" applyFont="1" applyFill="1" applyAlignment="1">
      <alignment wrapText="1"/>
    </xf>
    <xf numFmtId="0" fontId="9" fillId="0" borderId="0" xfId="0" applyFont="1" applyFill="1" applyAlignment="1">
      <alignment horizontal="left" vertical="center"/>
    </xf>
    <xf numFmtId="0" fontId="12" fillId="0" borderId="26" xfId="0" applyFont="1" applyFill="1" applyBorder="1" applyAlignment="1">
      <alignment horizontal="left" vertical="center" wrapText="1" indent="1"/>
    </xf>
    <xf numFmtId="0" fontId="7"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xf>
    <xf numFmtId="0" fontId="9" fillId="4" borderId="0" xfId="0" applyNumberFormat="1" applyFont="1" applyFill="1" applyBorder="1" applyAlignment="1">
      <alignment horizontal="center" vertical="center" wrapText="1"/>
    </xf>
    <xf numFmtId="0" fontId="0" fillId="0" borderId="0" xfId="0" applyFill="1" applyAlignment="1">
      <alignment horizontal="left" indent="2"/>
    </xf>
    <xf numFmtId="0" fontId="6" fillId="3" borderId="0" xfId="0" applyFont="1" applyFill="1" applyAlignment="1">
      <alignment horizontal="right"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2" xfId="0" applyFont="1" applyFill="1" applyBorder="1" applyAlignment="1">
      <alignment horizontal="center" vertical="center" wrapText="1"/>
    </xf>
    <xf numFmtId="9" fontId="6" fillId="3" borderId="0" xfId="0" applyNumberFormat="1" applyFont="1" applyFill="1" applyAlignment="1">
      <alignment horizontal="right"/>
    </xf>
    <xf numFmtId="0" fontId="6" fillId="3" borderId="8" xfId="0" applyFont="1" applyFill="1" applyBorder="1" applyAlignment="1">
      <alignment horizontal="center"/>
    </xf>
    <xf numFmtId="0" fontId="6" fillId="3" borderId="1" xfId="0" applyFont="1" applyFill="1" applyBorder="1" applyAlignment="1">
      <alignment horizontal="center"/>
    </xf>
    <xf numFmtId="0" fontId="8" fillId="4" borderId="0" xfId="0" applyFont="1" applyFill="1" applyBorder="1" applyAlignment="1">
      <alignment vertical="center"/>
    </xf>
    <xf numFmtId="0" fontId="8" fillId="0" borderId="0" xfId="0" applyFont="1" applyBorder="1" applyAlignment="1">
      <alignment vertical="center"/>
    </xf>
    <xf numFmtId="0" fontId="10" fillId="4" borderId="0" xfId="0" applyFont="1" applyFill="1" applyBorder="1" applyAlignment="1">
      <alignment vertical="center"/>
    </xf>
    <xf numFmtId="165" fontId="10" fillId="4" borderId="0" xfId="0" applyNumberFormat="1" applyFont="1" applyFill="1" applyBorder="1" applyAlignment="1">
      <alignment horizontal="right" vertical="center" wrapText="1"/>
    </xf>
    <xf numFmtId="165" fontId="8" fillId="0" borderId="0" xfId="0" applyNumberFormat="1" applyFont="1" applyBorder="1" applyAlignment="1">
      <alignment horizontal="right" vertical="center" wrapText="1"/>
    </xf>
    <xf numFmtId="165" fontId="8" fillId="4" borderId="0" xfId="0" applyNumberFormat="1" applyFont="1" applyFill="1" applyBorder="1" applyAlignment="1">
      <alignment horizontal="right" vertical="center" wrapText="1"/>
    </xf>
    <xf numFmtId="165" fontId="8" fillId="4" borderId="0" xfId="0" quotePrefix="1" applyNumberFormat="1" applyFont="1" applyFill="1" applyBorder="1" applyAlignment="1">
      <alignment horizontal="right" vertical="center" wrapText="1"/>
    </xf>
    <xf numFmtId="165" fontId="7" fillId="0" borderId="0" xfId="0" applyNumberFormat="1" applyFont="1" applyFill="1" applyBorder="1"/>
    <xf numFmtId="165" fontId="9" fillId="4" borderId="0" xfId="0" applyNumberFormat="1" applyFont="1" applyFill="1" applyBorder="1"/>
    <xf numFmtId="0" fontId="6" fillId="4" borderId="0" xfId="0" applyFont="1" applyFill="1" applyBorder="1" applyAlignment="1">
      <alignment horizontal="center" vertical="center" wrapText="1"/>
    </xf>
    <xf numFmtId="0" fontId="6" fillId="4" borderId="0" xfId="0" applyFont="1" applyFill="1" applyBorder="1" applyAlignment="1">
      <alignment horizontal="center" vertical="center"/>
    </xf>
    <xf numFmtId="165" fontId="9" fillId="4" borderId="0" xfId="8" applyNumberFormat="1" applyFont="1" applyFill="1" applyBorder="1"/>
    <xf numFmtId="0" fontId="24" fillId="0" borderId="0" xfId="0" applyFont="1" applyFill="1"/>
    <xf numFmtId="0" fontId="24" fillId="0" borderId="0" xfId="0" applyFont="1" applyFill="1" applyAlignment="1">
      <alignment horizontal="left"/>
    </xf>
    <xf numFmtId="0" fontId="24" fillId="0" borderId="0" xfId="0" applyFont="1" applyFill="1" applyAlignment="1">
      <alignment horizontal="left" indent="2"/>
    </xf>
    <xf numFmtId="0" fontId="9" fillId="0" borderId="36" xfId="0" applyFont="1" applyBorder="1"/>
    <xf numFmtId="0" fontId="9" fillId="0" borderId="37" xfId="0" applyFont="1" applyBorder="1"/>
    <xf numFmtId="0" fontId="7" fillId="0" borderId="37" xfId="0" applyFont="1" applyBorder="1" applyAlignment="1">
      <alignment horizontal="right"/>
    </xf>
    <xf numFmtId="0" fontId="7" fillId="0" borderId="37" xfId="0" applyFont="1" applyBorder="1" applyAlignment="1">
      <alignment horizontal="left" indent="2"/>
    </xf>
    <xf numFmtId="0" fontId="9" fillId="0" borderId="38" xfId="0" applyFont="1" applyBorder="1"/>
    <xf numFmtId="0" fontId="7" fillId="0" borderId="38" xfId="0" applyFont="1" applyBorder="1" applyAlignment="1">
      <alignment horizontal="right"/>
    </xf>
    <xf numFmtId="0" fontId="7" fillId="0" borderId="0" xfId="0" applyFont="1" applyAlignment="1">
      <alignment horizontal="center" vertical="center" wrapText="1"/>
    </xf>
    <xf numFmtId="0" fontId="8" fillId="0" borderId="40" xfId="0" applyFont="1" applyFill="1" applyBorder="1" applyAlignment="1">
      <alignment horizontal="center" vertical="center"/>
    </xf>
    <xf numFmtId="0" fontId="8" fillId="0" borderId="40"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0" xfId="0" applyFont="1" applyFill="1" applyBorder="1" applyAlignment="1">
      <alignment vertical="center" wrapText="1"/>
    </xf>
    <xf numFmtId="0" fontId="7" fillId="0" borderId="40" xfId="0" applyFont="1" applyFill="1" applyBorder="1" applyAlignment="1">
      <alignment horizontal="center" vertical="center"/>
    </xf>
    <xf numFmtId="0" fontId="7" fillId="0" borderId="40" xfId="0" applyFont="1" applyBorder="1" applyAlignment="1">
      <alignment horizontal="center" vertical="center"/>
    </xf>
    <xf numFmtId="0" fontId="7" fillId="0" borderId="40" xfId="0" applyFont="1" applyBorder="1" applyAlignment="1">
      <alignment vertical="center" wrapText="1"/>
    </xf>
    <xf numFmtId="0" fontId="7" fillId="0" borderId="40" xfId="0" applyFont="1" applyBorder="1" applyAlignment="1">
      <alignment horizontal="left" vertical="center" wrapText="1"/>
    </xf>
    <xf numFmtId="175" fontId="7" fillId="0" borderId="0" xfId="0" applyNumberFormat="1" applyFont="1" applyAlignment="1">
      <alignment horizontal="right"/>
    </xf>
    <xf numFmtId="0" fontId="24" fillId="0" borderId="0" xfId="0" applyFont="1" applyFill="1" applyAlignment="1">
      <alignment horizontal="center"/>
    </xf>
    <xf numFmtId="165" fontId="8" fillId="4" borderId="53" xfId="0" applyNumberFormat="1" applyFont="1" applyFill="1" applyBorder="1" applyAlignment="1">
      <alignment horizontal="right" vertical="center" wrapText="1"/>
    </xf>
    <xf numFmtId="170" fontId="8" fillId="0" borderId="0" xfId="0" applyNumberFormat="1" applyFont="1" applyAlignment="1">
      <alignment horizontal="right"/>
    </xf>
    <xf numFmtId="49" fontId="7" fillId="0" borderId="0" xfId="0" applyNumberFormat="1" applyFont="1" applyAlignment="1">
      <alignment horizontal="right" vertical="center"/>
    </xf>
    <xf numFmtId="173" fontId="7" fillId="0" borderId="0" xfId="0" applyNumberFormat="1" applyFont="1" applyAlignment="1">
      <alignment horizontal="right"/>
    </xf>
    <xf numFmtId="15" fontId="6" fillId="0" borderId="0" xfId="0" quotePrefix="1" applyNumberFormat="1" applyFont="1" applyFill="1" applyAlignment="1">
      <alignment horizontal="right" wrapText="1"/>
    </xf>
    <xf numFmtId="0" fontId="6" fillId="0" borderId="0" xfId="0" applyFont="1" applyFill="1" applyAlignment="1">
      <alignment horizontal="right" wrapText="1"/>
    </xf>
    <xf numFmtId="0" fontId="7" fillId="0" borderId="0" xfId="0" applyFont="1" applyAlignment="1">
      <alignment horizontal="left" wrapText="1"/>
    </xf>
    <xf numFmtId="0" fontId="15" fillId="0" borderId="0" xfId="0" applyFont="1" applyAlignment="1">
      <alignment horizontal="right"/>
    </xf>
    <xf numFmtId="0" fontId="8" fillId="0" borderId="0" xfId="0" applyFont="1" applyFill="1" applyAlignment="1">
      <alignment horizontal="right"/>
    </xf>
    <xf numFmtId="0" fontId="15" fillId="4" borderId="0" xfId="0" applyFont="1" applyFill="1" applyAlignment="1">
      <alignment horizontal="right"/>
    </xf>
    <xf numFmtId="172" fontId="7" fillId="0" borderId="0" xfId="0" applyNumberFormat="1" applyFont="1"/>
    <xf numFmtId="172" fontId="10" fillId="0" borderId="0" xfId="0" applyNumberFormat="1" applyFont="1"/>
    <xf numFmtId="170" fontId="7" fillId="0" borderId="0" xfId="0" applyNumberFormat="1" applyFont="1" applyAlignment="1">
      <alignment horizontal="right" vertical="center"/>
    </xf>
    <xf numFmtId="3" fontId="7" fillId="0" borderId="0" xfId="0" applyNumberFormat="1" applyFont="1" applyAlignment="1">
      <alignment vertical="center"/>
    </xf>
    <xf numFmtId="0" fontId="0" fillId="0" borderId="0" xfId="0" applyAlignment="1">
      <alignment horizontal="right" vertical="center"/>
    </xf>
    <xf numFmtId="0" fontId="0" fillId="4" borderId="0" xfId="0" applyFill="1" applyAlignment="1">
      <alignment horizontal="right" vertical="center"/>
    </xf>
    <xf numFmtId="165" fontId="9" fillId="0" borderId="0" xfId="0" applyNumberFormat="1" applyFont="1" applyFill="1" applyAlignment="1">
      <alignment vertical="center"/>
    </xf>
    <xf numFmtId="165" fontId="7" fillId="0" borderId="0" xfId="0" applyNumberFormat="1" applyFont="1" applyFill="1" applyAlignment="1">
      <alignment vertical="center"/>
    </xf>
    <xf numFmtId="165" fontId="7" fillId="0" borderId="0" xfId="0" applyNumberFormat="1" applyFont="1" applyAlignment="1">
      <alignment vertical="center"/>
    </xf>
    <xf numFmtId="165" fontId="7" fillId="0" borderId="0" xfId="0" applyNumberFormat="1" applyFont="1" applyFill="1" applyAlignment="1">
      <alignment horizontal="center" vertical="center"/>
    </xf>
    <xf numFmtId="3" fontId="7" fillId="0" borderId="0" xfId="0" applyNumberFormat="1" applyFont="1" applyFill="1" applyAlignment="1">
      <alignment vertical="center"/>
    </xf>
    <xf numFmtId="3" fontId="9" fillId="0" borderId="0" xfId="0" applyNumberFormat="1" applyFont="1" applyFill="1" applyAlignment="1">
      <alignment vertical="center"/>
    </xf>
    <xf numFmtId="0" fontId="0" fillId="12" borderId="0" xfId="0" applyFont="1" applyFill="1" applyAlignment="1">
      <alignment vertical="center"/>
    </xf>
    <xf numFmtId="1" fontId="9" fillId="0" borderId="0" xfId="18" applyNumberFormat="1" applyFont="1" applyFill="1" applyAlignment="1">
      <alignment vertical="center"/>
    </xf>
    <xf numFmtId="165" fontId="7" fillId="11" borderId="0" xfId="0" applyNumberFormat="1" applyFont="1" applyFill="1" applyAlignment="1">
      <alignment vertical="center"/>
    </xf>
    <xf numFmtId="165" fontId="7" fillId="4" borderId="0" xfId="0" applyNumberFormat="1" applyFont="1" applyFill="1" applyAlignment="1">
      <alignment vertical="center"/>
    </xf>
    <xf numFmtId="165" fontId="9" fillId="4" borderId="0" xfId="0" applyNumberFormat="1" applyFont="1" applyFill="1" applyAlignment="1">
      <alignment vertical="center"/>
    </xf>
    <xf numFmtId="165" fontId="9" fillId="0" borderId="0" xfId="0" applyNumberFormat="1" applyFont="1" applyAlignment="1">
      <alignment vertical="center"/>
    </xf>
    <xf numFmtId="3" fontId="7" fillId="0" borderId="0" xfId="0" applyNumberFormat="1" applyFont="1" applyAlignment="1">
      <alignment horizontal="right" vertical="center" wrapText="1"/>
    </xf>
    <xf numFmtId="165" fontId="7" fillId="0" borderId="0" xfId="0" applyNumberFormat="1" applyFont="1" applyAlignment="1">
      <alignment horizontal="right" vertical="center"/>
    </xf>
    <xf numFmtId="3" fontId="9" fillId="0" borderId="0" xfId="0" applyNumberFormat="1" applyFont="1" applyAlignment="1">
      <alignment horizontal="right" vertical="center" wrapText="1"/>
    </xf>
    <xf numFmtId="3" fontId="10" fillId="0" borderId="0" xfId="0" applyNumberFormat="1" applyFont="1" applyAlignment="1">
      <alignment vertical="center"/>
    </xf>
    <xf numFmtId="0" fontId="7" fillId="4" borderId="0" xfId="0" applyFont="1" applyFill="1" applyAlignment="1">
      <alignment vertical="center"/>
    </xf>
    <xf numFmtId="3" fontId="9" fillId="0" borderId="0" xfId="0" applyNumberFormat="1" applyFont="1" applyAlignment="1">
      <alignment horizontal="right" vertical="center"/>
    </xf>
    <xf numFmtId="3" fontId="10" fillId="0" borderId="0" xfId="0" applyNumberFormat="1" applyFont="1" applyAlignment="1">
      <alignment horizontal="right" vertical="center"/>
    </xf>
    <xf numFmtId="3" fontId="7" fillId="4" borderId="0" xfId="0" applyNumberFormat="1" applyFont="1" applyFill="1" applyAlignment="1">
      <alignment horizontal="right" vertical="center"/>
    </xf>
    <xf numFmtId="3" fontId="7" fillId="4" borderId="0" xfId="0" applyNumberFormat="1" applyFont="1" applyFill="1" applyAlignment="1">
      <alignment vertical="center"/>
    </xf>
    <xf numFmtId="3" fontId="7" fillId="4" borderId="0" xfId="0" applyNumberFormat="1" applyFont="1" applyFill="1" applyAlignment="1">
      <alignment horizontal="left" vertical="center"/>
    </xf>
    <xf numFmtId="0" fontId="9" fillId="4" borderId="0" xfId="0" applyFont="1" applyFill="1" applyAlignment="1">
      <alignment horizontal="right" vertical="center"/>
    </xf>
    <xf numFmtId="3" fontId="0" fillId="0" borderId="0" xfId="0" applyNumberFormat="1" applyAlignment="1">
      <alignment vertical="center"/>
    </xf>
    <xf numFmtId="165" fontId="24" fillId="4" borderId="0" xfId="0" applyNumberFormat="1" applyFont="1" applyFill="1" applyAlignment="1">
      <alignment vertical="center"/>
    </xf>
    <xf numFmtId="165" fontId="9" fillId="4" borderId="0" xfId="0" applyNumberFormat="1" applyFont="1" applyFill="1" applyAlignment="1">
      <alignment horizontal="center" vertical="center"/>
    </xf>
    <xf numFmtId="3" fontId="12" fillId="0" borderId="34" xfId="0" applyNumberFormat="1" applyFont="1" applyFill="1" applyBorder="1" applyAlignment="1">
      <alignment horizontal="right" wrapText="1"/>
    </xf>
    <xf numFmtId="171" fontId="12" fillId="9" borderId="18" xfId="0" applyNumberFormat="1" applyFont="1" applyFill="1" applyBorder="1" applyAlignment="1">
      <alignment horizontal="right" wrapText="1"/>
    </xf>
    <xf numFmtId="165" fontId="8" fillId="0" borderId="18" xfId="0" applyNumberFormat="1" applyFont="1" applyBorder="1" applyAlignment="1">
      <alignment horizontal="right" wrapText="1"/>
    </xf>
    <xf numFmtId="3" fontId="8" fillId="0" borderId="18" xfId="0" applyNumberFormat="1" applyFont="1" applyFill="1" applyBorder="1" applyAlignment="1">
      <alignment horizontal="right" wrapText="1"/>
    </xf>
    <xf numFmtId="165" fontId="8" fillId="9" borderId="18" xfId="0" applyNumberFormat="1" applyFont="1" applyFill="1" applyBorder="1" applyAlignment="1">
      <alignment horizontal="right" wrapText="1"/>
    </xf>
    <xf numFmtId="3" fontId="8" fillId="0" borderId="18" xfId="0" applyNumberFormat="1" applyFont="1" applyBorder="1" applyAlignment="1">
      <alignment horizontal="right" wrapText="1"/>
    </xf>
    <xf numFmtId="3" fontId="12" fillId="0" borderId="18" xfId="0" applyNumberFormat="1" applyFont="1" applyBorder="1" applyAlignment="1">
      <alignment horizontal="right" wrapText="1"/>
    </xf>
    <xf numFmtId="3" fontId="12" fillId="0" borderId="18" xfId="0" applyNumberFormat="1" applyFont="1" applyFill="1" applyBorder="1" applyAlignment="1">
      <alignment horizontal="right" wrapText="1"/>
    </xf>
    <xf numFmtId="3" fontId="12" fillId="0" borderId="26" xfId="0" applyNumberFormat="1" applyFont="1" applyFill="1" applyBorder="1" applyAlignment="1">
      <alignment horizontal="right" wrapText="1"/>
    </xf>
    <xf numFmtId="0" fontId="13" fillId="9" borderId="26" xfId="0" applyFont="1" applyFill="1" applyBorder="1" applyAlignment="1">
      <alignment horizontal="right" wrapText="1"/>
    </xf>
    <xf numFmtId="3" fontId="13" fillId="4" borderId="18" xfId="0" applyNumberFormat="1" applyFont="1" applyFill="1" applyBorder="1" applyAlignment="1">
      <alignment horizontal="right" wrapText="1"/>
    </xf>
    <xf numFmtId="171" fontId="12" fillId="10" borderId="18" xfId="0" applyNumberFormat="1" applyFont="1" applyFill="1" applyBorder="1" applyAlignment="1">
      <alignment horizontal="right" wrapText="1"/>
    </xf>
    <xf numFmtId="3" fontId="10" fillId="4" borderId="18" xfId="0" applyNumberFormat="1" applyFont="1" applyFill="1" applyBorder="1" applyAlignment="1">
      <alignment horizontal="right" wrapText="1"/>
    </xf>
    <xf numFmtId="165" fontId="8" fillId="4" borderId="18" xfId="0" applyNumberFormat="1" applyFont="1" applyFill="1" applyBorder="1" applyAlignment="1">
      <alignment horizontal="right" wrapText="1"/>
    </xf>
    <xf numFmtId="0" fontId="7" fillId="11" borderId="0" xfId="0" applyFont="1" applyFill="1" applyAlignment="1">
      <alignment horizontal="right" vertical="center"/>
    </xf>
    <xf numFmtId="165" fontId="9" fillId="4" borderId="0" xfId="0" applyNumberFormat="1" applyFont="1" applyFill="1" applyAlignment="1">
      <alignment horizontal="right" vertical="center"/>
    </xf>
    <xf numFmtId="0" fontId="7" fillId="11" borderId="0" xfId="0" applyFont="1" applyFill="1" applyAlignment="1">
      <alignment vertical="center"/>
    </xf>
    <xf numFmtId="0" fontId="7" fillId="9" borderId="0" xfId="0" applyFont="1" applyFill="1" applyAlignment="1">
      <alignment vertical="center"/>
    </xf>
    <xf numFmtId="168" fontId="8" fillId="0" borderId="0" xfId="8" applyNumberFormat="1" applyFont="1" applyAlignment="1">
      <alignment vertical="center"/>
    </xf>
    <xf numFmtId="3" fontId="7" fillId="0" borderId="0" xfId="0" applyNumberFormat="1" applyFont="1" applyAlignment="1">
      <alignment vertical="center" wrapText="1"/>
    </xf>
    <xf numFmtId="168" fontId="8" fillId="0" borderId="0" xfId="8" applyNumberFormat="1" applyFont="1" applyFill="1" applyAlignment="1">
      <alignment vertical="center"/>
    </xf>
    <xf numFmtId="170" fontId="7" fillId="0" borderId="0" xfId="0" applyNumberFormat="1" applyFont="1" applyAlignment="1">
      <alignment vertical="center" wrapText="1"/>
    </xf>
    <xf numFmtId="173" fontId="7" fillId="0" borderId="0" xfId="0" applyNumberFormat="1" applyFont="1" applyAlignment="1">
      <alignment vertical="center" wrapText="1"/>
    </xf>
    <xf numFmtId="169" fontId="7" fillId="0" borderId="0" xfId="8" applyNumberFormat="1" applyFont="1" applyFill="1" applyAlignment="1">
      <alignment vertical="center"/>
    </xf>
    <xf numFmtId="170" fontId="7" fillId="0" borderId="0" xfId="0" applyNumberFormat="1" applyFont="1" applyAlignment="1">
      <alignment horizontal="right" vertical="center" wrapText="1"/>
    </xf>
    <xf numFmtId="169" fontId="8" fillId="0" borderId="0" xfId="8" applyNumberFormat="1" applyFont="1" applyFill="1" applyAlignment="1">
      <alignment vertical="center"/>
    </xf>
    <xf numFmtId="0" fontId="18" fillId="0" borderId="0" xfId="0" applyFont="1" applyAlignment="1">
      <alignment horizontal="left" vertical="center" indent="1"/>
    </xf>
    <xf numFmtId="0" fontId="18" fillId="0" borderId="0" xfId="0" applyFont="1" applyAlignment="1">
      <alignment horizontal="left" indent="1"/>
    </xf>
    <xf numFmtId="0" fontId="18" fillId="0" borderId="0" xfId="0" applyFont="1" applyAlignment="1">
      <alignment horizontal="left" wrapText="1" indent="1"/>
    </xf>
    <xf numFmtId="0" fontId="79" fillId="0" borderId="0" xfId="0" applyFont="1" applyFill="1" applyBorder="1" applyAlignment="1">
      <alignment horizontal="left" vertical="center" wrapText="1" indent="1"/>
    </xf>
    <xf numFmtId="0" fontId="80" fillId="0" borderId="0" xfId="0" applyFont="1" applyBorder="1" applyAlignment="1">
      <alignment horizontal="left" vertical="center" wrapText="1" indent="1"/>
    </xf>
    <xf numFmtId="0" fontId="15" fillId="0" borderId="0" xfId="0" applyFont="1" applyAlignment="1">
      <alignment vertical="center" wrapText="1"/>
    </xf>
    <xf numFmtId="0" fontId="6" fillId="0" borderId="0" xfId="0" applyFont="1"/>
    <xf numFmtId="0" fontId="18" fillId="0" borderId="0" xfId="0" applyFont="1" applyAlignment="1">
      <alignment horizontal="left" indent="2"/>
    </xf>
    <xf numFmtId="0" fontId="22" fillId="0" borderId="0" xfId="0" applyFont="1"/>
    <xf numFmtId="0" fontId="8" fillId="0" borderId="0" xfId="0" applyFont="1" applyAlignment="1">
      <alignment horizontal="right" wrapText="1"/>
    </xf>
    <xf numFmtId="0" fontId="8" fillId="0" borderId="0" xfId="0" applyFont="1" applyAlignment="1">
      <alignment horizontal="left"/>
    </xf>
    <xf numFmtId="0" fontId="23" fillId="0" borderId="0" xfId="0" applyFont="1" applyFill="1" applyAlignment="1">
      <alignment horizontal="left" vertical="center"/>
    </xf>
    <xf numFmtId="0" fontId="6" fillId="3" borderId="0" xfId="0" applyFont="1" applyFill="1" applyAlignment="1">
      <alignment horizontal="center" vertical="center" wrapText="1"/>
    </xf>
    <xf numFmtId="0" fontId="23" fillId="0" borderId="0" xfId="0" applyFont="1" applyFill="1" applyAlignment="1">
      <alignment horizontal="left" wrapText="1"/>
    </xf>
    <xf numFmtId="0" fontId="6" fillId="3" borderId="0" xfId="0" applyFont="1" applyFill="1" applyAlignment="1">
      <alignment horizontal="center" vertical="center" wrapText="1"/>
    </xf>
    <xf numFmtId="0" fontId="8" fillId="0" borderId="40" xfId="0" applyFont="1" applyBorder="1" applyAlignment="1">
      <alignment horizontal="center" vertical="center"/>
    </xf>
    <xf numFmtId="0" fontId="8" fillId="0" borderId="40" xfId="0" applyFont="1" applyBorder="1" applyAlignment="1">
      <alignment horizontal="left" vertical="center" wrapText="1"/>
    </xf>
    <xf numFmtId="1" fontId="13" fillId="4" borderId="26" xfId="0" applyNumberFormat="1" applyFont="1" applyFill="1" applyBorder="1" applyAlignment="1">
      <alignment horizontal="right" vertical="center" wrapText="1"/>
    </xf>
    <xf numFmtId="1" fontId="8" fillId="4" borderId="18" xfId="0" applyNumberFormat="1" applyFont="1" applyFill="1" applyBorder="1" applyAlignment="1">
      <alignment horizontal="right" vertical="center" wrapText="1"/>
    </xf>
    <xf numFmtId="1" fontId="13" fillId="4" borderId="18" xfId="0" applyNumberFormat="1" applyFont="1" applyFill="1" applyBorder="1" applyAlignment="1">
      <alignment horizontal="right" vertical="center" wrapText="1"/>
    </xf>
    <xf numFmtId="168" fontId="7" fillId="0" borderId="0" xfId="8" applyNumberFormat="1" applyFont="1" applyAlignment="1">
      <alignment horizontal="right"/>
    </xf>
    <xf numFmtId="9" fontId="7" fillId="0" borderId="0" xfId="18" applyFont="1" applyAlignment="1">
      <alignment vertical="center"/>
    </xf>
    <xf numFmtId="9" fontId="9" fillId="4" borderId="0" xfId="18" applyFont="1" applyFill="1" applyAlignment="1">
      <alignment vertical="center"/>
    </xf>
    <xf numFmtId="0" fontId="9" fillId="4" borderId="0" xfId="0" applyFont="1" applyFill="1" applyAlignment="1">
      <alignment horizontal="center" vertical="center"/>
    </xf>
    <xf numFmtId="0" fontId="9" fillId="4" borderId="0" xfId="0" applyFont="1" applyFill="1" applyAlignment="1">
      <alignment horizontal="center"/>
    </xf>
    <xf numFmtId="0" fontId="9" fillId="4" borderId="0" xfId="0" applyFont="1" applyFill="1" applyAlignment="1">
      <alignment wrapText="1"/>
    </xf>
    <xf numFmtId="168" fontId="7" fillId="0" borderId="0" xfId="8" applyNumberFormat="1" applyFont="1"/>
    <xf numFmtId="0" fontId="13" fillId="4" borderId="0" xfId="0" applyFont="1" applyFill="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indent="1"/>
    </xf>
    <xf numFmtId="0" fontId="13" fillId="4"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0" xfId="0" applyFont="1" applyFill="1" applyAlignment="1">
      <alignment vertical="center" wrapText="1"/>
    </xf>
    <xf numFmtId="0" fontId="13" fillId="4" borderId="0" xfId="0" applyFont="1" applyFill="1" applyAlignment="1">
      <alignment horizontal="left" vertical="center" wrapText="1"/>
    </xf>
    <xf numFmtId="169" fontId="7" fillId="0" borderId="0" xfId="8" applyNumberFormat="1" applyFont="1"/>
    <xf numFmtId="168" fontId="9" fillId="4" borderId="0" xfId="8" applyNumberFormat="1" applyFont="1" applyFill="1"/>
    <xf numFmtId="176" fontId="7" fillId="11" borderId="0" xfId="0" applyNumberFormat="1" applyFont="1" applyFill="1" applyAlignment="1">
      <alignment horizontal="right"/>
    </xf>
    <xf numFmtId="1" fontId="7" fillId="0" borderId="0" xfId="0" applyNumberFormat="1" applyFont="1" applyAlignment="1">
      <alignment horizontal="right"/>
    </xf>
    <xf numFmtId="165" fontId="9" fillId="0" borderId="0" xfId="0" applyNumberFormat="1" applyFont="1" applyAlignment="1">
      <alignment horizontal="right" vertical="center"/>
    </xf>
    <xf numFmtId="0" fontId="7" fillId="3" borderId="0" xfId="0" applyFont="1" applyFill="1" applyAlignment="1">
      <alignment horizontal="center" vertical="center"/>
    </xf>
    <xf numFmtId="0" fontId="7" fillId="0" borderId="0" xfId="11" quotePrefix="1" applyFont="1" applyAlignment="1">
      <alignment horizontal="center" vertical="center"/>
    </xf>
    <xf numFmtId="0" fontId="83" fillId="0" borderId="0" xfId="0" applyFont="1" applyAlignment="1">
      <alignment horizontal="left" vertical="top"/>
    </xf>
    <xf numFmtId="0" fontId="84" fillId="0" borderId="0" xfId="0" applyFont="1" applyAlignment="1">
      <alignment vertical="center"/>
    </xf>
    <xf numFmtId="0" fontId="81" fillId="0" borderId="0" xfId="0" applyFont="1" applyAlignment="1">
      <alignment horizontal="left" vertical="top" wrapText="1"/>
    </xf>
    <xf numFmtId="0" fontId="81" fillId="0" borderId="0" xfId="0" applyFont="1" applyAlignment="1">
      <alignment horizontal="left" vertical="top"/>
    </xf>
    <xf numFmtId="0" fontId="86" fillId="0" borderId="0" xfId="0" applyFont="1" applyAlignment="1">
      <alignment vertical="center"/>
    </xf>
    <xf numFmtId="0" fontId="87" fillId="6" borderId="0" xfId="0" applyFont="1" applyFill="1"/>
    <xf numFmtId="0" fontId="88" fillId="6" borderId="0" xfId="0" applyFont="1" applyFill="1" applyAlignment="1">
      <alignment horizontal="left"/>
    </xf>
    <xf numFmtId="0" fontId="89" fillId="6" borderId="0" xfId="0" applyFont="1" applyFill="1"/>
    <xf numFmtId="0" fontId="87" fillId="6" borderId="0" xfId="0" applyFont="1" applyFill="1" applyAlignment="1">
      <alignment vertical="center"/>
    </xf>
    <xf numFmtId="4" fontId="87" fillId="6" borderId="0" xfId="0" applyNumberFormat="1" applyFont="1" applyFill="1" applyAlignment="1">
      <alignment vertical="center"/>
    </xf>
    <xf numFmtId="4" fontId="87" fillId="6" borderId="0" xfId="0" applyNumberFormat="1" applyFont="1" applyFill="1"/>
    <xf numFmtId="0" fontId="87" fillId="6" borderId="0" xfId="0" applyFont="1" applyFill="1" applyAlignment="1">
      <alignment vertical="center" wrapText="1"/>
    </xf>
    <xf numFmtId="4" fontId="89" fillId="6" borderId="0" xfId="0" applyNumberFormat="1" applyFont="1" applyFill="1"/>
    <xf numFmtId="0" fontId="83" fillId="6" borderId="0" xfId="0" applyFont="1" applyFill="1"/>
    <xf numFmtId="0" fontId="20" fillId="6" borderId="0" xfId="0" applyFont="1" applyFill="1"/>
    <xf numFmtId="0" fontId="90" fillId="6" borderId="0" xfId="0" applyFont="1" applyFill="1"/>
    <xf numFmtId="0" fontId="10" fillId="4" borderId="48" xfId="0" applyFont="1" applyFill="1" applyBorder="1" applyAlignment="1">
      <alignment horizontal="left" vertical="center"/>
    </xf>
    <xf numFmtId="0" fontId="10" fillId="4" borderId="54" xfId="0" applyFont="1" applyFill="1" applyBorder="1" applyAlignment="1">
      <alignment horizontal="left" vertical="center"/>
    </xf>
    <xf numFmtId="0" fontId="91" fillId="3" borderId="0" xfId="0" applyFont="1" applyFill="1" applyAlignment="1">
      <alignment horizontal="left"/>
    </xf>
    <xf numFmtId="0" fontId="8" fillId="0" borderId="47" xfId="0" applyFont="1" applyBorder="1" applyAlignment="1">
      <alignment horizontal="left" vertical="center" wrapText="1"/>
    </xf>
    <xf numFmtId="0" fontId="85" fillId="6" borderId="0" xfId="0" applyFont="1" applyFill="1"/>
    <xf numFmtId="170" fontId="85" fillId="6" borderId="0" xfId="0" applyNumberFormat="1" applyFont="1" applyFill="1"/>
    <xf numFmtId="0" fontId="82" fillId="6" borderId="0" xfId="0" applyFont="1" applyFill="1"/>
    <xf numFmtId="170" fontId="82" fillId="6" borderId="0" xfId="0" applyNumberFormat="1" applyFont="1" applyFill="1"/>
    <xf numFmtId="0" fontId="82" fillId="6" borderId="0" xfId="0" applyFont="1" applyFill="1" applyAlignment="1">
      <alignment vertical="center"/>
    </xf>
    <xf numFmtId="4" fontId="82" fillId="6" borderId="0" xfId="0" applyNumberFormat="1" applyFont="1" applyFill="1" applyAlignment="1">
      <alignment vertical="center"/>
    </xf>
    <xf numFmtId="4" fontId="82" fillId="6" borderId="0" xfId="0" applyNumberFormat="1" applyFont="1" applyFill="1"/>
    <xf numFmtId="0" fontId="82" fillId="6" borderId="0" xfId="0" applyFont="1" applyFill="1" applyAlignment="1">
      <alignment vertical="center" wrapText="1"/>
    </xf>
    <xf numFmtId="0" fontId="92" fillId="6" borderId="0" xfId="0" applyFont="1" applyFill="1" applyAlignment="1">
      <alignment horizontal="left"/>
    </xf>
    <xf numFmtId="0" fontId="8" fillId="0" borderId="47" xfId="0" applyFont="1" applyBorder="1" applyAlignment="1">
      <alignment horizontal="left" vertical="center"/>
    </xf>
    <xf numFmtId="0" fontId="8" fillId="0" borderId="47" xfId="0" applyFont="1" applyBorder="1" applyAlignment="1">
      <alignment horizontal="left" vertical="top" wrapText="1"/>
    </xf>
    <xf numFmtId="0" fontId="8" fillId="0" borderId="55" xfId="0" applyFont="1" applyBorder="1" applyAlignment="1">
      <alignment horizontal="left" vertical="top" wrapText="1"/>
    </xf>
    <xf numFmtId="0" fontId="7" fillId="0" borderId="47" xfId="0" applyFont="1" applyBorder="1" applyAlignment="1">
      <alignment horizontal="left" vertical="top" wrapText="1"/>
    </xf>
    <xf numFmtId="0" fontId="43" fillId="4" borderId="47" xfId="0" applyFont="1" applyFill="1" applyBorder="1" applyAlignment="1">
      <alignment horizontal="left" vertical="top" wrapText="1"/>
    </xf>
    <xf numFmtId="0" fontId="8" fillId="0" borderId="47" xfId="0" applyFont="1" applyBorder="1" applyAlignment="1">
      <alignment horizontal="left" vertical="top"/>
    </xf>
    <xf numFmtId="0" fontId="7" fillId="0" borderId="55" xfId="0" applyFont="1" applyBorder="1" applyAlignment="1">
      <alignment horizontal="left" vertical="top" wrapText="1"/>
    </xf>
    <xf numFmtId="0" fontId="7" fillId="4" borderId="47" xfId="0" applyFont="1" applyFill="1" applyBorder="1" applyAlignment="1">
      <alignment horizontal="left" vertical="top" wrapText="1"/>
    </xf>
    <xf numFmtId="0" fontId="8" fillId="4" borderId="47" xfId="0" applyFont="1" applyFill="1" applyBorder="1" applyAlignment="1">
      <alignment horizontal="left" vertical="top" wrapText="1"/>
    </xf>
    <xf numFmtId="0" fontId="6" fillId="3" borderId="47" xfId="0" applyFont="1" applyFill="1" applyBorder="1" applyAlignment="1">
      <alignment horizontal="center"/>
    </xf>
    <xf numFmtId="0" fontId="6" fillId="3" borderId="18" xfId="0" applyFont="1" applyFill="1" applyBorder="1" applyAlignment="1">
      <alignment horizontal="left" wrapText="1"/>
    </xf>
    <xf numFmtId="0" fontId="94" fillId="3" borderId="19" xfId="0" applyFont="1" applyFill="1" applyBorder="1" applyAlignment="1">
      <alignment vertical="center" wrapText="1"/>
    </xf>
    <xf numFmtId="0" fontId="6" fillId="3" borderId="55" xfId="0" applyFont="1" applyFill="1" applyBorder="1" applyAlignment="1">
      <alignment vertical="center" wrapText="1"/>
    </xf>
    <xf numFmtId="0" fontId="6" fillId="3" borderId="56" xfId="0" applyFont="1" applyFill="1" applyBorder="1" applyAlignment="1">
      <alignment vertical="center" wrapText="1"/>
    </xf>
    <xf numFmtId="0" fontId="6" fillId="3" borderId="18" xfId="0" applyFont="1" applyFill="1" applyBorder="1" applyAlignment="1">
      <alignment vertical="center" wrapText="1"/>
    </xf>
    <xf numFmtId="0" fontId="94" fillId="3" borderId="18" xfId="0" applyFont="1" applyFill="1" applyBorder="1" applyAlignment="1">
      <alignment vertical="center" wrapText="1"/>
    </xf>
    <xf numFmtId="0" fontId="6" fillId="3" borderId="56" xfId="0" applyFont="1" applyFill="1" applyBorder="1" applyAlignment="1">
      <alignment horizontal="center" vertical="center" wrapText="1"/>
    </xf>
    <xf numFmtId="0" fontId="10" fillId="6" borderId="26" xfId="0" applyFont="1" applyFill="1" applyBorder="1" applyAlignment="1">
      <alignment horizontal="left" vertical="center" wrapText="1"/>
    </xf>
    <xf numFmtId="0" fontId="10" fillId="6" borderId="26" xfId="0" applyFont="1" applyFill="1" applyBorder="1" applyAlignment="1">
      <alignment horizontal="left" vertical="center" indent="1"/>
    </xf>
    <xf numFmtId="0" fontId="79" fillId="6" borderId="26" xfId="0" applyFont="1" applyFill="1" applyBorder="1" applyAlignment="1">
      <alignment horizontal="left" vertical="center" indent="3"/>
    </xf>
    <xf numFmtId="0" fontId="79" fillId="6" borderId="26" xfId="0" applyFont="1" applyFill="1" applyBorder="1" applyAlignment="1">
      <alignment horizontal="left" vertical="center" wrapText="1" indent="3"/>
    </xf>
    <xf numFmtId="0" fontId="10" fillId="6" borderId="26" xfId="0" applyFont="1" applyFill="1" applyBorder="1" applyAlignment="1">
      <alignment horizontal="left" vertical="center" wrapText="1" indent="1"/>
    </xf>
    <xf numFmtId="3" fontId="9" fillId="4" borderId="26" xfId="0" applyNumberFormat="1" applyFont="1" applyFill="1" applyBorder="1"/>
    <xf numFmtId="0" fontId="7" fillId="6" borderId="26" xfId="0" applyFont="1" applyFill="1" applyBorder="1" applyAlignment="1">
      <alignment horizontal="left" vertical="center"/>
    </xf>
    <xf numFmtId="0" fontId="8" fillId="6" borderId="0" xfId="0" applyFont="1" applyFill="1" applyAlignment="1">
      <alignment horizontal="center" vertical="center"/>
    </xf>
    <xf numFmtId="0" fontId="8" fillId="6" borderId="0" xfId="0" applyFont="1" applyFill="1"/>
    <xf numFmtId="0" fontId="8" fillId="6" borderId="0" xfId="0" applyFont="1" applyFill="1" applyAlignment="1">
      <alignment vertical="center"/>
    </xf>
    <xf numFmtId="0" fontId="10" fillId="6" borderId="0" xfId="0" applyFont="1" applyFill="1"/>
    <xf numFmtId="4" fontId="8" fillId="6" borderId="0" xfId="0" applyNumberFormat="1" applyFont="1" applyFill="1" applyAlignment="1">
      <alignment vertical="center"/>
    </xf>
    <xf numFmtId="0" fontId="10" fillId="6" borderId="0" xfId="0" applyFont="1" applyFill="1" applyBorder="1"/>
    <xf numFmtId="0" fontId="8" fillId="6" borderId="0" xfId="0" applyFont="1" applyFill="1" applyBorder="1"/>
    <xf numFmtId="3" fontId="9" fillId="4" borderId="0" xfId="0" applyNumberFormat="1" applyFont="1" applyFill="1" applyBorder="1"/>
    <xf numFmtId="170" fontId="8" fillId="6" borderId="0" xfId="0" applyNumberFormat="1" applyFont="1" applyFill="1"/>
    <xf numFmtId="4" fontId="8" fillId="6" borderId="0" xfId="0" applyNumberFormat="1" applyFont="1" applyFill="1"/>
    <xf numFmtId="0" fontId="82" fillId="6" borderId="0" xfId="0" applyFont="1" applyFill="1" applyBorder="1" applyAlignment="1">
      <alignment horizontal="center"/>
    </xf>
    <xf numFmtId="165" fontId="7" fillId="12" borderId="26" xfId="0" applyNumberFormat="1" applyFont="1" applyFill="1" applyBorder="1"/>
    <xf numFmtId="0" fontId="7" fillId="6" borderId="0" xfId="0" applyFont="1" applyFill="1" applyBorder="1"/>
    <xf numFmtId="0" fontId="8" fillId="6" borderId="0" xfId="0" applyFont="1" applyFill="1" applyAlignment="1">
      <alignment horizontal="center" vertical="center" wrapText="1"/>
    </xf>
    <xf numFmtId="0" fontId="6" fillId="3" borderId="18"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5" xfId="0" applyFont="1" applyFill="1" applyBorder="1" applyAlignment="1">
      <alignment wrapText="1"/>
    </xf>
    <xf numFmtId="0" fontId="8" fillId="6" borderId="0" xfId="0" applyFont="1" applyFill="1" applyBorder="1" applyAlignment="1">
      <alignment horizontal="center"/>
    </xf>
    <xf numFmtId="0" fontId="9" fillId="6" borderId="26" xfId="0" applyFont="1" applyFill="1" applyBorder="1" applyAlignment="1">
      <alignment vertical="center" wrapText="1"/>
    </xf>
    <xf numFmtId="3" fontId="8" fillId="6" borderId="18" xfId="0" applyNumberFormat="1" applyFont="1" applyFill="1" applyBorder="1" applyAlignment="1">
      <alignment horizontal="center" vertical="center" wrapText="1"/>
    </xf>
    <xf numFmtId="3" fontId="8" fillId="6" borderId="26" xfId="0" applyNumberFormat="1" applyFont="1" applyFill="1" applyBorder="1" applyAlignment="1">
      <alignment horizontal="center" vertical="center" wrapText="1"/>
    </xf>
    <xf numFmtId="0" fontId="7" fillId="6" borderId="26" xfId="0" applyFont="1" applyFill="1" applyBorder="1" applyAlignment="1">
      <alignment horizontal="left" indent="1"/>
    </xf>
    <xf numFmtId="0" fontId="8" fillId="6" borderId="18" xfId="0" applyFont="1" applyFill="1" applyBorder="1" applyAlignment="1">
      <alignment horizontal="center" vertical="center" wrapText="1"/>
    </xf>
    <xf numFmtId="0" fontId="8" fillId="6" borderId="26" xfId="0" applyFont="1" applyFill="1" applyBorder="1" applyAlignment="1">
      <alignment horizontal="center" vertical="center" wrapText="1"/>
    </xf>
    <xf numFmtId="4" fontId="10" fillId="6" borderId="0" xfId="0" applyNumberFormat="1" applyFont="1" applyFill="1" applyAlignment="1">
      <alignment vertical="center"/>
    </xf>
    <xf numFmtId="0" fontId="7" fillId="6" borderId="26" xfId="0" applyFont="1" applyFill="1" applyBorder="1" applyAlignment="1">
      <alignment horizontal="left" wrapText="1" indent="1"/>
    </xf>
    <xf numFmtId="0" fontId="95" fillId="6" borderId="18" xfId="0" applyFont="1" applyFill="1" applyBorder="1" applyAlignment="1">
      <alignment horizontal="center"/>
    </xf>
    <xf numFmtId="0" fontId="6" fillId="3" borderId="47"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9" xfId="0" applyFont="1" applyFill="1" applyBorder="1"/>
    <xf numFmtId="0" fontId="6" fillId="3" borderId="47" xfId="0" applyFont="1" applyFill="1" applyBorder="1" applyAlignment="1">
      <alignment vertical="center" wrapText="1"/>
    </xf>
    <xf numFmtId="0" fontId="7" fillId="6" borderId="47" xfId="0" applyFont="1" applyFill="1" applyBorder="1"/>
    <xf numFmtId="0" fontId="7" fillId="6" borderId="47" xfId="0" applyFont="1" applyFill="1" applyBorder="1" applyAlignment="1">
      <alignment vertical="center"/>
    </xf>
    <xf numFmtId="0" fontId="43" fillId="6" borderId="0" xfId="0" applyFont="1" applyFill="1"/>
    <xf numFmtId="167" fontId="8" fillId="6" borderId="26" xfId="8" applyFont="1" applyFill="1" applyBorder="1" applyAlignment="1">
      <alignment horizontal="center" vertical="center" wrapText="1"/>
    </xf>
    <xf numFmtId="167" fontId="8" fillId="6" borderId="18" xfId="8" applyFont="1" applyFill="1" applyBorder="1" applyAlignment="1">
      <alignment horizontal="center" vertical="center" wrapText="1"/>
    </xf>
    <xf numFmtId="167" fontId="7" fillId="6" borderId="26" xfId="8" applyFont="1" applyFill="1" applyBorder="1"/>
    <xf numFmtId="167" fontId="7" fillId="6" borderId="18" xfId="8" applyFont="1" applyFill="1" applyBorder="1"/>
    <xf numFmtId="168" fontId="7" fillId="6" borderId="47" xfId="8" applyNumberFormat="1" applyFont="1" applyFill="1" applyBorder="1" applyAlignment="1">
      <alignment vertical="center"/>
    </xf>
    <xf numFmtId="168" fontId="7" fillId="0" borderId="47" xfId="8" applyNumberFormat="1" applyFont="1" applyBorder="1"/>
    <xf numFmtId="168" fontId="7" fillId="6" borderId="47" xfId="8" applyNumberFormat="1" applyFont="1" applyFill="1" applyBorder="1"/>
    <xf numFmtId="168" fontId="9" fillId="6" borderId="26" xfId="8" applyNumberFormat="1" applyFont="1" applyFill="1" applyBorder="1" applyAlignment="1">
      <alignment vertical="center"/>
    </xf>
    <xf numFmtId="168" fontId="9" fillId="6" borderId="18" xfId="8" applyNumberFormat="1" applyFont="1" applyFill="1" applyBorder="1" applyAlignment="1">
      <alignment vertical="center"/>
    </xf>
    <xf numFmtId="168" fontId="9" fillId="6" borderId="19" xfId="8" applyNumberFormat="1" applyFont="1" applyFill="1" applyBorder="1" applyAlignment="1">
      <alignment vertical="center"/>
    </xf>
    <xf numFmtId="168" fontId="10" fillId="6" borderId="18" xfId="8" applyNumberFormat="1" applyFont="1" applyFill="1" applyBorder="1"/>
    <xf numFmtId="168" fontId="10" fillId="6" borderId="26" xfId="8" applyNumberFormat="1" applyFont="1" applyFill="1" applyBorder="1" applyAlignment="1">
      <alignment vertical="center"/>
    </xf>
    <xf numFmtId="168" fontId="10" fillId="6" borderId="18" xfId="8" applyNumberFormat="1" applyFont="1" applyFill="1" applyBorder="1" applyAlignment="1">
      <alignment vertical="center"/>
    </xf>
    <xf numFmtId="168" fontId="10" fillId="6" borderId="19" xfId="8" applyNumberFormat="1" applyFont="1" applyFill="1" applyBorder="1" applyAlignment="1">
      <alignment vertical="center"/>
    </xf>
    <xf numFmtId="168" fontId="7" fillId="6" borderId="26" xfId="8" applyNumberFormat="1" applyFont="1" applyFill="1" applyBorder="1" applyAlignment="1">
      <alignment vertical="center"/>
    </xf>
    <xf numFmtId="168" fontId="7" fillId="6" borderId="18" xfId="8" applyNumberFormat="1" applyFont="1" applyFill="1" applyBorder="1" applyAlignment="1">
      <alignment vertical="center"/>
    </xf>
    <xf numFmtId="168" fontId="7" fillId="6" borderId="19" xfId="8" applyNumberFormat="1" applyFont="1" applyFill="1" applyBorder="1" applyAlignment="1">
      <alignment vertical="center"/>
    </xf>
    <xf numFmtId="168" fontId="8" fillId="6" borderId="18" xfId="8" applyNumberFormat="1" applyFont="1" applyFill="1" applyBorder="1"/>
    <xf numFmtId="168" fontId="8" fillId="6" borderId="18" xfId="8" applyNumberFormat="1" applyFont="1" applyFill="1" applyBorder="1" applyAlignment="1">
      <alignment vertical="center"/>
    </xf>
    <xf numFmtId="168" fontId="9" fillId="4" borderId="26" xfId="8" applyNumberFormat="1" applyFont="1" applyFill="1" applyBorder="1"/>
    <xf numFmtId="168" fontId="9" fillId="4" borderId="18" xfId="8" applyNumberFormat="1" applyFont="1" applyFill="1" applyBorder="1"/>
    <xf numFmtId="0" fontId="8" fillId="6" borderId="47" xfId="0" applyFont="1" applyFill="1" applyBorder="1"/>
    <xf numFmtId="0" fontId="8" fillId="6" borderId="47" xfId="0" applyFont="1" applyFill="1" applyBorder="1" applyAlignment="1"/>
    <xf numFmtId="0" fontId="8" fillId="6" borderId="47" xfId="0" applyFont="1" applyFill="1" applyBorder="1" applyAlignment="1">
      <alignment horizontal="left"/>
    </xf>
    <xf numFmtId="0" fontId="8" fillId="0" borderId="47" xfId="0" applyFont="1" applyFill="1" applyBorder="1"/>
    <xf numFmtId="0" fontId="7" fillId="0" borderId="0" xfId="0" applyFont="1" applyFill="1" applyAlignment="1">
      <alignment horizontal="left" vertical="top" wrapText="1"/>
    </xf>
    <xf numFmtId="168" fontId="7" fillId="0" borderId="0" xfId="8" applyNumberFormat="1" applyFont="1" applyFill="1"/>
    <xf numFmtId="177" fontId="7" fillId="0" borderId="0" xfId="0" applyNumberFormat="1" applyFont="1"/>
    <xf numFmtId="165" fontId="7" fillId="0" borderId="0" xfId="0" applyNumberFormat="1" applyFont="1" applyAlignment="1">
      <alignment horizontal="right"/>
    </xf>
    <xf numFmtId="0" fontId="7" fillId="0" borderId="0" xfId="0" applyFont="1" applyAlignment="1">
      <alignment horizontal="left" vertical="center" wrapText="1"/>
    </xf>
    <xf numFmtId="0" fontId="9" fillId="4" borderId="0" xfId="0" applyFont="1" applyFill="1" applyAlignment="1">
      <alignment horizontal="center" vertical="center"/>
    </xf>
    <xf numFmtId="0" fontId="23" fillId="0" borderId="0" xfId="0" applyFont="1" applyAlignment="1">
      <alignment horizontal="left" vertical="center"/>
    </xf>
    <xf numFmtId="0" fontId="9" fillId="4" borderId="0" xfId="0" applyFont="1" applyFill="1" applyAlignment="1">
      <alignment horizontal="center"/>
    </xf>
    <xf numFmtId="49" fontId="6" fillId="3" borderId="1"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0" fontId="6" fillId="3" borderId="0" xfId="0" applyFont="1" applyFill="1" applyAlignment="1">
      <alignment horizontal="center" wrapText="1"/>
    </xf>
    <xf numFmtId="178" fontId="6" fillId="3" borderId="0" xfId="0" quotePrefix="1" applyNumberFormat="1" applyFont="1" applyFill="1" applyAlignment="1">
      <alignment horizontal="right" wrapText="1"/>
    </xf>
    <xf numFmtId="178" fontId="6" fillId="3" borderId="0" xfId="0" applyNumberFormat="1" applyFont="1" applyFill="1" applyAlignment="1">
      <alignment horizontal="right" wrapText="1"/>
    </xf>
    <xf numFmtId="0" fontId="96" fillId="0" borderId="0" xfId="0" applyFont="1" applyAlignment="1">
      <alignment horizontal="left"/>
    </xf>
    <xf numFmtId="0" fontId="6" fillId="0" borderId="0" xfId="0" applyFont="1" applyAlignment="1">
      <alignment horizontal="left"/>
    </xf>
    <xf numFmtId="0" fontId="20" fillId="0" borderId="0" xfId="0" applyFont="1" applyAlignment="1">
      <alignment horizontal="left"/>
    </xf>
    <xf numFmtId="0" fontId="20" fillId="0" borderId="0" xfId="0" applyFont="1"/>
    <xf numFmtId="178" fontId="8" fillId="0" borderId="0" xfId="0" quotePrefix="1" applyNumberFormat="1" applyFont="1" applyAlignment="1">
      <alignment horizontal="right" wrapText="1"/>
    </xf>
    <xf numFmtId="178" fontId="6" fillId="3" borderId="12" xfId="0" quotePrefix="1" applyNumberFormat="1" applyFont="1" applyFill="1" applyBorder="1" applyAlignment="1">
      <alignment horizontal="right" wrapText="1"/>
    </xf>
    <xf numFmtId="0" fontId="23" fillId="0" borderId="0" xfId="0" applyFont="1" applyAlignment="1">
      <alignment horizontal="left" vertical="top"/>
    </xf>
    <xf numFmtId="0" fontId="23" fillId="0" borderId="0" xfId="0" applyFont="1" applyAlignment="1">
      <alignment horizontal="center" vertical="center"/>
    </xf>
    <xf numFmtId="0" fontId="6" fillId="0" borderId="0" xfId="0" applyFont="1" applyAlignment="1">
      <alignment horizontal="center" vertical="center"/>
    </xf>
    <xf numFmtId="15" fontId="6" fillId="57" borderId="0" xfId="0" applyNumberFormat="1" applyFont="1" applyFill="1" applyAlignment="1">
      <alignment horizontal="left"/>
    </xf>
    <xf numFmtId="0" fontId="6" fillId="57" borderId="0" xfId="0" applyFont="1" applyFill="1" applyAlignment="1">
      <alignment horizontal="left" vertical="center"/>
    </xf>
    <xf numFmtId="0" fontId="6" fillId="57" borderId="0" xfId="0" applyFont="1" applyFill="1" applyAlignment="1">
      <alignment horizontal="center" vertical="center"/>
    </xf>
    <xf numFmtId="0" fontId="7" fillId="0" borderId="0" xfId="0" applyFont="1" applyAlignment="1">
      <alignment horizontal="right" vertical="top"/>
    </xf>
    <xf numFmtId="0" fontId="7" fillId="0" borderId="0" xfId="0" applyFont="1" applyAlignment="1">
      <alignment horizontal="right" vertical="top" wrapText="1"/>
    </xf>
    <xf numFmtId="168" fontId="7" fillId="0" borderId="0" xfId="8" applyNumberFormat="1" applyFont="1" applyAlignment="1">
      <alignment horizontal="center" vertical="center" wrapText="1"/>
    </xf>
    <xf numFmtId="15" fontId="7" fillId="0" borderId="0" xfId="0" quotePrefix="1" applyNumberFormat="1" applyFont="1" applyAlignment="1">
      <alignment horizontal="center" vertical="center"/>
    </xf>
    <xf numFmtId="0" fontId="7" fillId="0" borderId="0" xfId="0" quotePrefix="1" applyFont="1" applyAlignment="1">
      <alignment horizontal="center" vertical="center"/>
    </xf>
    <xf numFmtId="0" fontId="7" fillId="0" borderId="0" xfId="0" quotePrefix="1" applyFont="1" applyAlignment="1">
      <alignment horizontal="right" vertical="top"/>
    </xf>
    <xf numFmtId="49" fontId="6" fillId="3" borderId="0" xfId="0" applyNumberFormat="1" applyFont="1" applyFill="1" applyAlignment="1">
      <alignment vertical="center" wrapText="1"/>
    </xf>
    <xf numFmtId="49" fontId="6" fillId="3" borderId="0" xfId="0" applyNumberFormat="1" applyFont="1" applyFill="1" applyAlignment="1">
      <alignment horizontal="left" wrapText="1"/>
    </xf>
    <xf numFmtId="1" fontId="8" fillId="0" borderId="0" xfId="0" applyNumberFormat="1" applyFont="1" applyAlignment="1">
      <alignment horizontal="center" vertical="center" wrapText="1"/>
    </xf>
    <xf numFmtId="49" fontId="8" fillId="0" borderId="0" xfId="0" applyNumberFormat="1" applyFont="1" applyAlignment="1">
      <alignment vertical="center" wrapText="1"/>
    </xf>
    <xf numFmtId="165" fontId="8" fillId="0" borderId="0" xfId="0" applyNumberFormat="1" applyFont="1" applyAlignment="1">
      <alignment horizontal="right" vertical="center" wrapText="1"/>
    </xf>
    <xf numFmtId="165" fontId="37" fillId="11" borderId="0" xfId="0" applyNumberFormat="1" applyFont="1" applyFill="1" applyAlignment="1">
      <alignment horizontal="right" vertical="center" wrapText="1"/>
    </xf>
    <xf numFmtId="49" fontId="8" fillId="0" borderId="0" xfId="0" applyNumberFormat="1" applyFont="1" applyAlignment="1">
      <alignment horizontal="left" vertical="center" wrapText="1"/>
    </xf>
    <xf numFmtId="0" fontId="42" fillId="0" borderId="0" xfId="0" applyFont="1"/>
    <xf numFmtId="0" fontId="97" fillId="0" borderId="0" xfId="0" applyFont="1" applyAlignment="1">
      <alignment vertical="center"/>
    </xf>
    <xf numFmtId="172" fontId="9" fillId="4" borderId="0" xfId="0" applyNumberFormat="1" applyFont="1" applyFill="1"/>
    <xf numFmtId="0" fontId="81" fillId="0" borderId="0" xfId="0" applyFont="1" applyAlignment="1">
      <alignment vertical="center" wrapText="1"/>
    </xf>
    <xf numFmtId="0" fontId="7" fillId="4" borderId="0" xfId="0" applyFont="1" applyFill="1" applyAlignment="1">
      <alignment vertical="center" wrapText="1"/>
    </xf>
    <xf numFmtId="0" fontId="81" fillId="4" borderId="0" xfId="0" applyFont="1" applyFill="1" applyAlignment="1">
      <alignment vertical="center" wrapText="1"/>
    </xf>
    <xf numFmtId="0" fontId="9" fillId="4" borderId="0" xfId="0" applyFont="1" applyFill="1" applyAlignment="1">
      <alignment horizontal="center" vertical="center" wrapText="1"/>
    </xf>
    <xf numFmtId="3" fontId="7" fillId="4" borderId="0" xfId="0" applyNumberFormat="1" applyFont="1" applyFill="1" applyAlignment="1">
      <alignment vertical="center" wrapText="1"/>
    </xf>
    <xf numFmtId="3" fontId="7" fillId="4" borderId="0" xfId="0" applyNumberFormat="1" applyFont="1" applyFill="1" applyAlignment="1">
      <alignment horizontal="right" vertical="center" wrapText="1"/>
    </xf>
    <xf numFmtId="0" fontId="9" fillId="0" borderId="0" xfId="0" applyFont="1" applyAlignment="1">
      <alignment horizontal="center" vertical="center" wrapText="1"/>
    </xf>
    <xf numFmtId="3" fontId="9" fillId="0" borderId="0" xfId="0" applyNumberFormat="1" applyFont="1" applyAlignment="1">
      <alignment vertical="center" wrapText="1"/>
    </xf>
    <xf numFmtId="3" fontId="9" fillId="4" borderId="0" xfId="0" applyNumberFormat="1" applyFont="1" applyFill="1" applyAlignment="1">
      <alignment vertical="center" wrapText="1"/>
    </xf>
    <xf numFmtId="0" fontId="98" fillId="0" borderId="0" xfId="0" applyFont="1"/>
    <xf numFmtId="0" fontId="18" fillId="0" borderId="0" xfId="0" applyFont="1" applyAlignment="1">
      <alignment vertical="center"/>
    </xf>
    <xf numFmtId="0" fontId="18" fillId="0" borderId="0" xfId="0" applyFont="1" applyAlignment="1">
      <alignment horizontal="center" vertical="center"/>
    </xf>
    <xf numFmtId="0" fontId="8" fillId="0" borderId="40" xfId="0" applyFont="1" applyBorder="1" applyAlignment="1">
      <alignment horizontal="center" vertical="center" wrapText="1"/>
    </xf>
    <xf numFmtId="49" fontId="99" fillId="0" borderId="0" xfId="0" applyNumberFormat="1" applyFont="1"/>
    <xf numFmtId="49" fontId="99" fillId="3" borderId="0" xfId="0" applyNumberFormat="1" applyFont="1" applyFill="1"/>
    <xf numFmtId="49" fontId="6" fillId="3" borderId="7" xfId="0" applyNumberFormat="1" applyFont="1" applyFill="1" applyBorder="1" applyAlignment="1">
      <alignment horizontal="center" vertical="center"/>
    </xf>
    <xf numFmtId="2" fontId="10" fillId="4" borderId="0" xfId="0" applyNumberFormat="1" applyFont="1" applyFill="1" applyAlignment="1">
      <alignment horizontal="center" vertical="center" wrapText="1"/>
    </xf>
    <xf numFmtId="171" fontId="10" fillId="4" borderId="0" xfId="0" applyNumberFormat="1" applyFont="1" applyFill="1" applyAlignment="1">
      <alignment horizontal="center" vertical="center" wrapText="1"/>
    </xf>
    <xf numFmtId="171" fontId="8" fillId="0" borderId="0" xfId="0" applyNumberFormat="1" applyFont="1" applyAlignment="1">
      <alignment horizontal="center" vertical="center" wrapText="1"/>
    </xf>
    <xf numFmtId="49" fontId="8" fillId="0" borderId="26" xfId="0" applyNumberFormat="1" applyFont="1" applyBorder="1" applyAlignment="1">
      <alignment horizontal="left" vertical="center" wrapText="1" indent="1"/>
    </xf>
    <xf numFmtId="49" fontId="79" fillId="0" borderId="26" xfId="0" applyNumberFormat="1" applyFont="1" applyBorder="1" applyAlignment="1">
      <alignment horizontal="left" vertical="center" wrapText="1" indent="2"/>
    </xf>
    <xf numFmtId="165" fontId="79" fillId="0" borderId="18" xfId="0" quotePrefix="1" applyNumberFormat="1" applyFont="1" applyBorder="1" applyAlignment="1">
      <alignment horizontal="right" vertical="center" wrapText="1"/>
    </xf>
    <xf numFmtId="165" fontId="79" fillId="0" borderId="18" xfId="0" applyNumberFormat="1" applyFont="1" applyBorder="1" applyAlignment="1">
      <alignment horizontal="right" vertical="center" wrapText="1"/>
    </xf>
    <xf numFmtId="165" fontId="79" fillId="0" borderId="19" xfId="0" applyNumberFormat="1" applyFont="1" applyBorder="1" applyAlignment="1">
      <alignment horizontal="right" vertical="center" wrapText="1"/>
    </xf>
    <xf numFmtId="165" fontId="10" fillId="11" borderId="18" xfId="0" applyNumberFormat="1" applyFont="1" applyFill="1" applyBorder="1" applyAlignment="1">
      <alignment horizontal="right" vertical="center"/>
    </xf>
    <xf numFmtId="165" fontId="8" fillId="11" borderId="18" xfId="0" applyNumberFormat="1" applyFont="1" applyFill="1" applyBorder="1" applyAlignment="1">
      <alignment horizontal="right" vertical="center"/>
    </xf>
    <xf numFmtId="165" fontId="10" fillId="4" borderId="18" xfId="0" quotePrefix="1" applyNumberFormat="1" applyFont="1" applyFill="1" applyBorder="1" applyAlignment="1">
      <alignment horizontal="right" vertical="center" wrapText="1"/>
    </xf>
    <xf numFmtId="165" fontId="10" fillId="4" borderId="19" xfId="0" quotePrefix="1" applyNumberFormat="1" applyFont="1" applyFill="1" applyBorder="1" applyAlignment="1">
      <alignment horizontal="right" vertical="center" wrapText="1"/>
    </xf>
    <xf numFmtId="0" fontId="8" fillId="0" borderId="0" xfId="0" applyFont="1" applyAlignment="1">
      <alignment horizontal="left" indent="1"/>
    </xf>
    <xf numFmtId="0" fontId="8" fillId="0" borderId="0" xfId="0" applyFont="1" applyAlignment="1">
      <alignment wrapText="1"/>
    </xf>
    <xf numFmtId="0" fontId="8" fillId="0" borderId="0" xfId="0" applyFont="1" applyAlignment="1">
      <alignment horizontal="center" vertical="center" wrapText="1"/>
    </xf>
    <xf numFmtId="0" fontId="6" fillId="3" borderId="0" xfId="0" applyFont="1" applyFill="1" applyAlignment="1">
      <alignment wrapText="1"/>
    </xf>
    <xf numFmtId="0" fontId="8" fillId="0" borderId="0" xfId="0" applyFont="1" applyAlignment="1">
      <alignment horizontal="left" vertical="center" wrapText="1"/>
    </xf>
    <xf numFmtId="0" fontId="8" fillId="0" borderId="40" xfId="0" applyFont="1" applyBorder="1" applyAlignment="1">
      <alignment vertical="center" wrapText="1"/>
    </xf>
    <xf numFmtId="49" fontId="6" fillId="3" borderId="0" xfId="0" applyNumberFormat="1" applyFont="1" applyFill="1" applyAlignment="1">
      <alignment horizontal="center" wrapText="1"/>
    </xf>
    <xf numFmtId="49" fontId="9" fillId="4" borderId="0" xfId="0" applyNumberFormat="1" applyFont="1" applyFill="1" applyAlignment="1">
      <alignment horizontal="center"/>
    </xf>
    <xf numFmtId="168" fontId="8" fillId="0" borderId="0" xfId="8" applyNumberFormat="1" applyFont="1" applyAlignment="1">
      <alignment horizontal="right" vertical="center"/>
    </xf>
    <xf numFmtId="49" fontId="7" fillId="0" borderId="0" xfId="0" applyNumberFormat="1" applyFont="1" applyAlignment="1">
      <alignment horizontal="center"/>
    </xf>
    <xf numFmtId="0" fontId="8" fillId="0" borderId="0" xfId="0" applyFont="1" applyAlignment="1">
      <alignment horizontal="left" vertical="center"/>
    </xf>
    <xf numFmtId="0" fontId="8" fillId="0" borderId="0" xfId="0" applyFont="1" applyAlignment="1">
      <alignment horizontal="left" vertical="center" indent="1"/>
    </xf>
    <xf numFmtId="3" fontId="8" fillId="0" borderId="0" xfId="0" applyNumberFormat="1" applyFont="1" applyAlignment="1">
      <alignment horizontal="right" vertical="center"/>
    </xf>
    <xf numFmtId="0" fontId="6" fillId="3" borderId="0" xfId="0" quotePrefix="1" applyFont="1" applyFill="1" applyAlignment="1">
      <alignment horizontal="center" wrapText="1"/>
    </xf>
    <xf numFmtId="49" fontId="6" fillId="3" borderId="0" xfId="0" quotePrefix="1" applyNumberFormat="1" applyFont="1" applyFill="1" applyAlignment="1">
      <alignment horizontal="center" wrapText="1"/>
    </xf>
    <xf numFmtId="1" fontId="7" fillId="0" borderId="0" xfId="0" applyNumberFormat="1" applyFont="1" applyAlignment="1">
      <alignment horizontal="center"/>
    </xf>
    <xf numFmtId="1" fontId="9" fillId="0" borderId="0" xfId="0" applyNumberFormat="1" applyFont="1" applyAlignment="1">
      <alignment horizontal="center"/>
    </xf>
    <xf numFmtId="0" fontId="10" fillId="0" borderId="0" xfId="0" applyFont="1" applyAlignment="1">
      <alignment horizontal="left" vertical="center"/>
    </xf>
    <xf numFmtId="49" fontId="9" fillId="0" borderId="0" xfId="0" applyNumberFormat="1" applyFont="1" applyAlignment="1">
      <alignment horizontal="center"/>
    </xf>
    <xf numFmtId="0" fontId="40" fillId="6" borderId="0" xfId="0" applyFont="1" applyFill="1"/>
    <xf numFmtId="0" fontId="8" fillId="6" borderId="0" xfId="11" applyFont="1" applyFill="1" applyBorder="1" applyAlignment="1">
      <alignment horizontal="center" vertical="center"/>
    </xf>
    <xf numFmtId="0" fontId="9" fillId="6" borderId="0" xfId="0" applyFont="1" applyFill="1" applyAlignment="1">
      <alignment horizontal="center"/>
    </xf>
    <xf numFmtId="0" fontId="18" fillId="6" borderId="0" xfId="0" applyFont="1" applyFill="1"/>
    <xf numFmtId="0" fontId="7" fillId="6" borderId="0" xfId="0" applyFont="1" applyFill="1" applyAlignment="1">
      <alignment horizontal="center"/>
    </xf>
    <xf numFmtId="0" fontId="7" fillId="6" borderId="0" xfId="0" applyFont="1" applyFill="1" applyAlignment="1">
      <alignment horizontal="right"/>
    </xf>
    <xf numFmtId="0" fontId="7" fillId="6" borderId="0" xfId="0" applyFont="1" applyFill="1" applyAlignment="1">
      <alignment wrapText="1"/>
    </xf>
    <xf numFmtId="0" fontId="7" fillId="6" borderId="0" xfId="0" applyFont="1" applyFill="1" applyAlignment="1">
      <alignment horizontal="left" wrapText="1"/>
    </xf>
    <xf numFmtId="0" fontId="7" fillId="6" borderId="0" xfId="0" applyFont="1" applyFill="1" applyAlignment="1">
      <alignment horizontal="left"/>
    </xf>
    <xf numFmtId="0" fontId="0" fillId="6" borderId="0" xfId="0" applyFill="1" applyAlignment="1">
      <alignment horizontal="left"/>
    </xf>
    <xf numFmtId="0" fontId="8" fillId="6" borderId="40" xfId="0" applyFont="1" applyFill="1" applyBorder="1" applyAlignment="1">
      <alignment horizontal="center" vertical="center"/>
    </xf>
    <xf numFmtId="0" fontId="8" fillId="6" borderId="40" xfId="0" applyFont="1" applyFill="1" applyBorder="1" applyAlignment="1">
      <alignment horizontal="left" vertical="center" wrapText="1"/>
    </xf>
    <xf numFmtId="0" fontId="82" fillId="6" borderId="40" xfId="0" applyFont="1" applyFill="1" applyBorder="1" applyAlignment="1">
      <alignment horizontal="left" vertical="center" wrapText="1"/>
    </xf>
    <xf numFmtId="0" fontId="7" fillId="6" borderId="40" xfId="0" applyFont="1" applyFill="1" applyBorder="1" applyAlignment="1">
      <alignment horizontal="left" vertical="center" wrapText="1"/>
    </xf>
    <xf numFmtId="0" fontId="7" fillId="6" borderId="40" xfId="0" applyFont="1" applyFill="1" applyBorder="1" applyAlignment="1">
      <alignment horizontal="center" vertical="center"/>
    </xf>
    <xf numFmtId="0" fontId="7" fillId="6" borderId="40" xfId="0" applyFont="1" applyFill="1" applyBorder="1" applyAlignment="1">
      <alignment vertical="center" wrapText="1"/>
    </xf>
    <xf numFmtId="171" fontId="7" fillId="0" borderId="0" xfId="0" applyNumberFormat="1" applyFont="1"/>
    <xf numFmtId="168" fontId="0" fillId="0" borderId="0" xfId="8" applyNumberFormat="1" applyFont="1"/>
    <xf numFmtId="0" fontId="7" fillId="0" borderId="0" xfId="0" applyFont="1" applyAlignment="1">
      <alignment horizontal="left" wrapText="1" indent="2"/>
    </xf>
    <xf numFmtId="0" fontId="23" fillId="0" borderId="0" xfId="0" applyFont="1" applyAlignment="1">
      <alignment horizontal="left" vertical="center" wrapText="1"/>
    </xf>
    <xf numFmtId="0" fontId="39" fillId="3" borderId="0" xfId="0" applyFont="1" applyFill="1" applyAlignment="1">
      <alignment vertical="center"/>
    </xf>
    <xf numFmtId="0" fontId="7" fillId="3" borderId="12" xfId="0" applyFont="1" applyFill="1" applyBorder="1"/>
    <xf numFmtId="15" fontId="7" fillId="0" borderId="61" xfId="0" quotePrefix="1" applyNumberFormat="1" applyFont="1" applyBorder="1" applyAlignment="1">
      <alignment horizontal="right"/>
    </xf>
    <xf numFmtId="49" fontId="6" fillId="3" borderId="0" xfId="0" applyNumberFormat="1" applyFont="1" applyFill="1" applyAlignment="1">
      <alignment vertical="top"/>
    </xf>
    <xf numFmtId="15" fontId="6" fillId="3" borderId="0" xfId="0" applyNumberFormat="1" applyFont="1" applyFill="1" applyAlignment="1">
      <alignment horizontal="left"/>
    </xf>
    <xf numFmtId="15" fontId="6" fillId="3" borderId="0" xfId="0" applyNumberFormat="1" applyFont="1" applyFill="1"/>
    <xf numFmtId="15" fontId="6" fillId="3" borderId="0" xfId="0" applyNumberFormat="1" applyFont="1" applyFill="1" applyBorder="1"/>
    <xf numFmtId="0" fontId="96" fillId="0" borderId="0" xfId="0" applyFont="1"/>
    <xf numFmtId="15" fontId="6" fillId="3" borderId="0" xfId="0" applyNumberFormat="1" applyFont="1" applyFill="1" applyAlignment="1">
      <alignment horizontal="left" vertical="center"/>
    </xf>
    <xf numFmtId="0" fontId="43" fillId="0" borderId="0" xfId="0" applyFont="1" applyFill="1"/>
    <xf numFmtId="0" fontId="101" fillId="0" borderId="0" xfId="246" applyFont="1" applyAlignment="1">
      <alignment vertical="top"/>
    </xf>
    <xf numFmtId="0" fontId="102" fillId="0" borderId="0" xfId="246" applyFont="1" applyAlignment="1">
      <alignment vertical="top" wrapText="1"/>
    </xf>
    <xf numFmtId="0" fontId="102" fillId="0" borderId="0" xfId="20" applyFont="1" applyFill="1" applyBorder="1" applyAlignment="1">
      <alignment horizontal="left" vertical="top"/>
    </xf>
    <xf numFmtId="0" fontId="102" fillId="0" borderId="0" xfId="20" applyFont="1" applyFill="1" applyBorder="1" applyAlignment="1">
      <alignment vertical="top"/>
    </xf>
    <xf numFmtId="0" fontId="101" fillId="7" borderId="0" xfId="246" applyFont="1" applyFill="1" applyAlignment="1">
      <alignment vertical="top"/>
    </xf>
    <xf numFmtId="0" fontId="103" fillId="0" borderId="0" xfId="248" applyFont="1"/>
    <xf numFmtId="179" fontId="103" fillId="0" borderId="0" xfId="250" applyNumberFormat="1" applyFont="1"/>
    <xf numFmtId="0" fontId="103" fillId="0" borderId="0" xfId="248" quotePrefix="1" applyFont="1"/>
    <xf numFmtId="0" fontId="101" fillId="0" borderId="0" xfId="248" applyFont="1"/>
    <xf numFmtId="0" fontId="101" fillId="0" borderId="0" xfId="246" applyFont="1">
      <alignment vertical="center"/>
    </xf>
    <xf numFmtId="0" fontId="105" fillId="0" borderId="0" xfId="19" applyFont="1" applyFill="1" applyBorder="1" applyAlignment="1"/>
    <xf numFmtId="0" fontId="101" fillId="0" borderId="0" xfId="9" applyFont="1">
      <alignment vertical="center"/>
    </xf>
    <xf numFmtId="0" fontId="102" fillId="0" borderId="0" xfId="20" applyFont="1" applyFill="1" applyBorder="1" applyAlignment="1">
      <alignment horizontal="left" vertical="center"/>
    </xf>
    <xf numFmtId="0" fontId="102" fillId="0" borderId="0" xfId="20" applyFont="1" applyFill="1" applyBorder="1" applyAlignment="1">
      <alignment vertical="center"/>
    </xf>
    <xf numFmtId="0" fontId="6" fillId="3" borderId="0" xfId="0" applyFont="1" applyFill="1" applyAlignment="1">
      <alignment horizontal="left" vertical="center"/>
    </xf>
    <xf numFmtId="0" fontId="6" fillId="3" borderId="54" xfId="0" applyFont="1" applyFill="1" applyBorder="1" applyAlignment="1">
      <alignment horizontal="center" vertical="center" wrapText="1"/>
    </xf>
    <xf numFmtId="0" fontId="83" fillId="0" borderId="0" xfId="0" applyFont="1"/>
    <xf numFmtId="0" fontId="0" fillId="6" borderId="0" xfId="0" applyFill="1" applyAlignment="1">
      <alignment vertical="center" wrapText="1"/>
    </xf>
    <xf numFmtId="0" fontId="0" fillId="6" borderId="0" xfId="0" applyFill="1" applyAlignment="1">
      <alignment horizontal="center" vertical="center" wrapText="1"/>
    </xf>
    <xf numFmtId="0" fontId="7" fillId="0" borderId="47" xfId="0" applyFont="1" applyBorder="1" applyAlignment="1">
      <alignment vertical="center" wrapText="1"/>
    </xf>
    <xf numFmtId="0" fontId="7" fillId="6" borderId="0" xfId="0" applyFont="1" applyFill="1" applyAlignment="1">
      <alignment horizontal="center" vertical="center" wrapText="1"/>
    </xf>
    <xf numFmtId="0" fontId="7" fillId="6" borderId="59" xfId="0" applyFont="1" applyFill="1" applyBorder="1" applyAlignment="1">
      <alignment vertical="center" wrapText="1"/>
    </xf>
    <xf numFmtId="0" fontId="7" fillId="6" borderId="47" xfId="0" applyFont="1" applyFill="1" applyBorder="1" applyAlignment="1">
      <alignment vertical="center" wrapText="1"/>
    </xf>
    <xf numFmtId="0" fontId="7" fillId="6" borderId="47" xfId="0" applyFont="1" applyFill="1" applyBorder="1" applyAlignment="1">
      <alignment horizontal="center" vertical="center" wrapText="1"/>
    </xf>
    <xf numFmtId="0" fontId="7" fillId="6" borderId="47" xfId="0" applyFont="1" applyFill="1" applyBorder="1" applyAlignment="1">
      <alignment horizontal="left" vertical="center" wrapText="1" indent="1"/>
    </xf>
    <xf numFmtId="0" fontId="7" fillId="6" borderId="47" xfId="0" applyFont="1" applyFill="1" applyBorder="1" applyAlignment="1">
      <alignment horizontal="left" vertical="center" wrapText="1" indent="4"/>
    </xf>
    <xf numFmtId="0" fontId="7" fillId="6" borderId="47" xfId="0" applyFont="1" applyFill="1" applyBorder="1" applyAlignment="1">
      <alignment horizontal="left" vertical="center" wrapText="1" indent="5"/>
    </xf>
    <xf numFmtId="0" fontId="7" fillId="6" borderId="47" xfId="0" applyFont="1" applyFill="1" applyBorder="1" applyAlignment="1">
      <alignment horizontal="left" vertical="center" wrapText="1" indent="6"/>
    </xf>
    <xf numFmtId="0" fontId="7" fillId="58" borderId="47" xfId="0" applyFont="1" applyFill="1" applyBorder="1" applyAlignment="1">
      <alignment vertical="center" wrapText="1"/>
    </xf>
    <xf numFmtId="0" fontId="6" fillId="3" borderId="0" xfId="0" applyFont="1" applyFill="1" applyAlignment="1">
      <alignment horizontal="center" vertical="center" wrapText="1"/>
    </xf>
    <xf numFmtId="0" fontId="107" fillId="6" borderId="0" xfId="0" applyFont="1" applyFill="1"/>
    <xf numFmtId="178" fontId="6" fillId="3" borderId="0" xfId="0" quotePrefix="1" applyNumberFormat="1" applyFont="1" applyFill="1" applyAlignment="1">
      <alignment horizontal="left" wrapText="1"/>
    </xf>
    <xf numFmtId="0" fontId="6" fillId="3" borderId="47" xfId="0" applyFont="1" applyFill="1" applyBorder="1" applyAlignment="1">
      <alignment wrapText="1"/>
    </xf>
    <xf numFmtId="0" fontId="6" fillId="3" borderId="47" xfId="0" applyFont="1" applyFill="1" applyBorder="1"/>
    <xf numFmtId="0" fontId="9" fillId="6" borderId="47" xfId="0" applyFont="1" applyFill="1" applyBorder="1"/>
    <xf numFmtId="180" fontId="8" fillId="0" borderId="47" xfId="18" applyNumberFormat="1" applyFont="1" applyBorder="1"/>
    <xf numFmtId="9" fontId="10" fillId="0" borderId="47" xfId="18" applyFont="1" applyBorder="1"/>
    <xf numFmtId="0" fontId="9" fillId="57" borderId="47" xfId="0" applyFont="1" applyFill="1" applyBorder="1"/>
    <xf numFmtId="0" fontId="96" fillId="6" borderId="0" xfId="0" applyFont="1" applyFill="1" applyAlignment="1">
      <alignment vertical="center" wrapText="1"/>
    </xf>
    <xf numFmtId="3" fontId="0" fillId="6" borderId="0" xfId="0" applyNumberFormat="1" applyFill="1" applyAlignment="1">
      <alignment vertical="center" wrapText="1"/>
    </xf>
    <xf numFmtId="0" fontId="88" fillId="0" borderId="0" xfId="0" applyFont="1" applyAlignment="1">
      <alignment horizontal="left"/>
    </xf>
    <xf numFmtId="0" fontId="7" fillId="6" borderId="26" xfId="0" applyFont="1" applyFill="1" applyBorder="1" applyAlignment="1">
      <alignment horizontal="center" vertical="center" wrapText="1"/>
    </xf>
    <xf numFmtId="3" fontId="6" fillId="3" borderId="54" xfId="0" applyNumberFormat="1" applyFont="1" applyFill="1" applyBorder="1" applyAlignment="1">
      <alignment horizontal="center" vertical="center" wrapText="1"/>
    </xf>
    <xf numFmtId="3" fontId="6" fillId="3" borderId="19" xfId="0" applyNumberFormat="1" applyFont="1" applyFill="1" applyBorder="1" applyAlignment="1">
      <alignment horizontal="center" vertical="center" wrapText="1"/>
    </xf>
    <xf numFmtId="0" fontId="6" fillId="3" borderId="19" xfId="0" applyFont="1" applyFill="1" applyBorder="1" applyAlignment="1">
      <alignment horizontal="center" vertical="center" wrapText="1"/>
    </xf>
    <xf numFmtId="178" fontId="6" fillId="3" borderId="0" xfId="0" quotePrefix="1" applyNumberFormat="1" applyFont="1" applyFill="1" applyAlignment="1">
      <alignment horizontal="left"/>
    </xf>
    <xf numFmtId="3" fontId="6" fillId="3" borderId="18" xfId="0" applyNumberFormat="1" applyFont="1" applyFill="1" applyBorder="1" applyAlignment="1">
      <alignment vertical="center" wrapText="1"/>
    </xf>
    <xf numFmtId="0" fontId="0" fillId="0" borderId="0" xfId="0" applyAlignment="1">
      <alignment vertical="center" wrapText="1"/>
    </xf>
    <xf numFmtId="0" fontId="7" fillId="4" borderId="48" xfId="0" applyFont="1" applyFill="1" applyBorder="1" applyAlignment="1">
      <alignment horizontal="center" vertical="center" wrapText="1"/>
    </xf>
    <xf numFmtId="0" fontId="9" fillId="4" borderId="60" xfId="0" applyFont="1" applyFill="1" applyBorder="1" applyAlignment="1">
      <alignment horizontal="left" vertical="center" wrapText="1"/>
    </xf>
    <xf numFmtId="0" fontId="7" fillId="4" borderId="60" xfId="0" applyFont="1" applyFill="1" applyBorder="1" applyAlignment="1">
      <alignment horizontal="left" vertical="center" wrapText="1"/>
    </xf>
    <xf numFmtId="3" fontId="7" fillId="4" borderId="60" xfId="0" applyNumberFormat="1" applyFont="1" applyFill="1" applyBorder="1" applyAlignment="1">
      <alignment vertical="center" wrapText="1"/>
    </xf>
    <xf numFmtId="0" fontId="7" fillId="4" borderId="60" xfId="0" applyFont="1" applyFill="1" applyBorder="1" applyAlignment="1">
      <alignment vertical="center" wrapText="1"/>
    </xf>
    <xf numFmtId="0" fontId="7" fillId="4" borderId="54" xfId="0" applyFont="1" applyFill="1" applyBorder="1" applyAlignment="1">
      <alignment vertical="center" wrapText="1"/>
    </xf>
    <xf numFmtId="0" fontId="7" fillId="6" borderId="59" xfId="0" applyFont="1" applyFill="1" applyBorder="1" applyAlignment="1">
      <alignment horizontal="center" vertical="center" wrapText="1"/>
    </xf>
    <xf numFmtId="0" fontId="7" fillId="6" borderId="59" xfId="0" applyFont="1" applyFill="1" applyBorder="1" applyAlignment="1">
      <alignment horizontal="left" vertical="center" wrapText="1" indent="1"/>
    </xf>
    <xf numFmtId="3" fontId="7" fillId="6" borderId="59" xfId="0" applyNumberFormat="1" applyFont="1" applyFill="1" applyBorder="1" applyAlignment="1">
      <alignment vertical="center" wrapText="1"/>
    </xf>
    <xf numFmtId="0" fontId="9" fillId="6" borderId="47" xfId="0" applyFont="1" applyFill="1" applyBorder="1" applyAlignment="1">
      <alignment horizontal="left" vertical="center" wrapText="1" indent="3"/>
    </xf>
    <xf numFmtId="3" fontId="7" fillId="6" borderId="47" xfId="0" applyNumberFormat="1" applyFont="1" applyFill="1" applyBorder="1" applyAlignment="1">
      <alignment vertical="center" wrapText="1"/>
    </xf>
    <xf numFmtId="3" fontId="7" fillId="0" borderId="47" xfId="0" applyNumberFormat="1" applyFont="1" applyBorder="1" applyAlignment="1">
      <alignment vertical="center" wrapText="1"/>
    </xf>
    <xf numFmtId="0" fontId="7" fillId="0" borderId="47" xfId="0" applyFont="1" applyBorder="1" applyAlignment="1">
      <alignment horizontal="left" vertical="center" wrapText="1" indent="5"/>
    </xf>
    <xf numFmtId="0" fontId="9" fillId="0" borderId="47" xfId="0" applyFont="1" applyBorder="1" applyAlignment="1">
      <alignment horizontal="left" vertical="center" wrapText="1" indent="3"/>
    </xf>
    <xf numFmtId="0" fontId="7" fillId="0" borderId="47" xfId="0" applyFont="1" applyBorder="1" applyAlignment="1">
      <alignment horizontal="left" vertical="center" wrapText="1" indent="3"/>
    </xf>
    <xf numFmtId="0" fontId="9" fillId="0" borderId="47" xfId="0" applyFont="1" applyBorder="1" applyAlignment="1">
      <alignment vertical="center" wrapText="1"/>
    </xf>
    <xf numFmtId="3" fontId="7" fillId="4" borderId="57" xfId="0" applyNumberFormat="1" applyFont="1" applyFill="1" applyBorder="1" applyAlignment="1">
      <alignment vertical="center" wrapText="1"/>
    </xf>
    <xf numFmtId="0" fontId="7" fillId="4" borderId="57" xfId="0" applyFont="1" applyFill="1" applyBorder="1" applyAlignment="1">
      <alignment vertical="center" wrapText="1"/>
    </xf>
    <xf numFmtId="0" fontId="7" fillId="4" borderId="58" xfId="0" applyFont="1" applyFill="1" applyBorder="1" applyAlignment="1">
      <alignment vertical="center" wrapText="1"/>
    </xf>
    <xf numFmtId="0" fontId="9" fillId="0" borderId="47" xfId="0" applyFont="1" applyBorder="1" applyAlignment="1">
      <alignment horizontal="left" vertical="center" wrapText="1" indent="2"/>
    </xf>
    <xf numFmtId="3" fontId="7" fillId="6" borderId="48" xfId="0" applyNumberFormat="1" applyFont="1" applyFill="1" applyBorder="1" applyAlignment="1">
      <alignment vertical="center" wrapText="1"/>
    </xf>
    <xf numFmtId="3" fontId="7" fillId="58" borderId="47" xfId="0" applyNumberFormat="1" applyFont="1" applyFill="1" applyBorder="1" applyAlignment="1">
      <alignment vertical="center" wrapText="1"/>
    </xf>
    <xf numFmtId="0" fontId="7" fillId="0" borderId="47" xfId="0" applyFont="1" applyBorder="1" applyAlignment="1">
      <alignment horizontal="left" vertical="center" wrapText="1" indent="4"/>
    </xf>
    <xf numFmtId="0" fontId="8" fillId="6" borderId="47" xfId="0" applyFont="1" applyFill="1" applyBorder="1" applyAlignment="1">
      <alignment horizontal="center" vertical="center" wrapText="1"/>
    </xf>
    <xf numFmtId="0" fontId="43" fillId="4" borderId="48" xfId="0" applyFont="1" applyFill="1" applyBorder="1" applyAlignment="1">
      <alignment horizontal="center" vertical="center" wrapText="1"/>
    </xf>
    <xf numFmtId="0" fontId="9" fillId="6" borderId="47" xfId="0" applyFont="1" applyFill="1" applyBorder="1" applyAlignment="1">
      <alignment horizontal="left" vertical="center" wrapText="1"/>
    </xf>
    <xf numFmtId="0" fontId="20" fillId="6" borderId="0" xfId="0" applyFont="1" applyFill="1" applyAlignment="1">
      <alignment vertical="center" wrapText="1"/>
    </xf>
    <xf numFmtId="0" fontId="20" fillId="6" borderId="0" xfId="0" applyFont="1" applyFill="1" applyAlignment="1">
      <alignment horizontal="center" vertical="center" wrapText="1"/>
    </xf>
    <xf numFmtId="0" fontId="20" fillId="0" borderId="0" xfId="0" applyFont="1" applyAlignment="1">
      <alignment vertical="center" wrapText="1"/>
    </xf>
    <xf numFmtId="0" fontId="96" fillId="3" borderId="47" xfId="0" applyFont="1" applyFill="1" applyBorder="1" applyAlignment="1">
      <alignment horizontal="center" vertical="center" wrapText="1"/>
    </xf>
    <xf numFmtId="0" fontId="96" fillId="3" borderId="54" xfId="0" applyFont="1" applyFill="1" applyBorder="1" applyAlignment="1">
      <alignment horizontal="center" vertical="center" wrapText="1"/>
    </xf>
    <xf numFmtId="0" fontId="96" fillId="3" borderId="67" xfId="0" applyFont="1" applyFill="1" applyBorder="1" applyAlignment="1">
      <alignment horizontal="center" vertical="center" wrapText="1"/>
    </xf>
    <xf numFmtId="0" fontId="96" fillId="3" borderId="68" xfId="0" applyFont="1" applyFill="1" applyBorder="1" applyAlignment="1">
      <alignment vertical="center" wrapText="1"/>
    </xf>
    <xf numFmtId="0" fontId="96" fillId="3" borderId="69" xfId="0" applyFont="1" applyFill="1" applyBorder="1" applyAlignment="1">
      <alignment horizontal="center" vertical="center" wrapText="1"/>
    </xf>
    <xf numFmtId="0" fontId="96" fillId="3" borderId="0" xfId="0" applyFont="1" applyFill="1" applyAlignment="1">
      <alignment vertical="center" wrapText="1"/>
    </xf>
    <xf numFmtId="0" fontId="96" fillId="3" borderId="70" xfId="0" applyFont="1" applyFill="1" applyBorder="1" applyAlignment="1">
      <alignment wrapText="1"/>
    </xf>
    <xf numFmtId="0" fontId="96" fillId="3" borderId="18" xfId="0" applyFont="1" applyFill="1" applyBorder="1" applyAlignment="1">
      <alignment horizontal="center" vertical="center" wrapText="1"/>
    </xf>
    <xf numFmtId="0" fontId="96" fillId="3" borderId="19" xfId="0" applyFont="1" applyFill="1" applyBorder="1" applyAlignment="1">
      <alignment horizontal="center" vertical="center" wrapText="1"/>
    </xf>
    <xf numFmtId="0" fontId="96" fillId="3" borderId="59" xfId="0" applyFont="1" applyFill="1" applyBorder="1" applyAlignment="1">
      <alignment vertical="center" wrapText="1"/>
    </xf>
    <xf numFmtId="0" fontId="96" fillId="3" borderId="47" xfId="0" applyFont="1" applyFill="1" applyBorder="1" applyAlignment="1">
      <alignment vertical="center" wrapText="1"/>
    </xf>
    <xf numFmtId="0" fontId="20" fillId="6" borderId="47" xfId="0" applyFont="1" applyFill="1" applyBorder="1" applyAlignment="1">
      <alignment horizontal="center" vertical="center" wrapText="1"/>
    </xf>
    <xf numFmtId="0" fontId="88" fillId="6" borderId="47" xfId="0" applyFont="1" applyFill="1" applyBorder="1" applyAlignment="1">
      <alignment horizontal="left" vertical="center" wrapText="1"/>
    </xf>
    <xf numFmtId="180" fontId="90" fillId="6" borderId="59" xfId="18" applyNumberFormat="1" applyFont="1" applyFill="1" applyBorder="1" applyAlignment="1">
      <alignment vertical="center" wrapText="1"/>
    </xf>
    <xf numFmtId="0" fontId="20" fillId="6" borderId="47" xfId="0" applyFont="1" applyFill="1" applyBorder="1" applyAlignment="1">
      <alignment vertical="center" wrapText="1"/>
    </xf>
    <xf numFmtId="0" fontId="20" fillId="6" borderId="59" xfId="0" applyFont="1" applyFill="1" applyBorder="1" applyAlignment="1">
      <alignment vertical="center" wrapText="1"/>
    </xf>
    <xf numFmtId="180" fontId="90" fillId="6" borderId="59" xfId="0" applyNumberFormat="1" applyFont="1" applyFill="1" applyBorder="1" applyAlignment="1">
      <alignment vertical="center" wrapText="1"/>
    </xf>
    <xf numFmtId="0" fontId="20" fillId="6" borderId="0" xfId="0" quotePrefix="1" applyFont="1" applyFill="1" applyAlignment="1">
      <alignment vertical="center" wrapText="1"/>
    </xf>
    <xf numFmtId="0" fontId="20" fillId="6" borderId="47" xfId="0" applyFont="1" applyFill="1" applyBorder="1" applyAlignment="1">
      <alignment horizontal="left" vertical="center" wrapText="1" indent="1"/>
    </xf>
    <xf numFmtId="180" fontId="20" fillId="6" borderId="47" xfId="18" applyNumberFormat="1" applyFont="1" applyFill="1" applyBorder="1" applyAlignment="1">
      <alignment vertical="center" wrapText="1"/>
    </xf>
    <xf numFmtId="180" fontId="20" fillId="6" borderId="59" xfId="0" applyNumberFormat="1" applyFont="1" applyFill="1" applyBorder="1" applyAlignment="1">
      <alignment vertical="center" wrapText="1"/>
    </xf>
    <xf numFmtId="0" fontId="20" fillId="6" borderId="47" xfId="0" applyFont="1" applyFill="1" applyBorder="1" applyAlignment="1">
      <alignment horizontal="left" vertical="center" wrapText="1" indent="3"/>
    </xf>
    <xf numFmtId="0" fontId="20" fillId="6" borderId="47" xfId="0" applyFont="1" applyFill="1" applyBorder="1" applyAlignment="1">
      <alignment horizontal="left" vertical="center" wrapText="1" indent="4"/>
    </xf>
    <xf numFmtId="0" fontId="20" fillId="6" borderId="47" xfId="0" applyFont="1" applyFill="1" applyBorder="1" applyAlignment="1">
      <alignment horizontal="left" vertical="center" wrapText="1" indent="5"/>
    </xf>
    <xf numFmtId="0" fontId="0" fillId="0" borderId="47" xfId="0" applyBorder="1" applyAlignment="1">
      <alignment vertical="center" wrapText="1"/>
    </xf>
    <xf numFmtId="180" fontId="20" fillId="0" borderId="47" xfId="18" applyNumberFormat="1" applyFont="1" applyBorder="1" applyAlignment="1">
      <alignment vertical="center" wrapText="1"/>
    </xf>
    <xf numFmtId="0" fontId="20" fillId="0" borderId="47" xfId="0" applyFont="1" applyBorder="1" applyAlignment="1">
      <alignment vertical="center" wrapText="1"/>
    </xf>
    <xf numFmtId="0" fontId="20" fillId="58" borderId="47" xfId="0" applyFont="1" applyFill="1" applyBorder="1" applyAlignment="1">
      <alignment vertical="center" wrapText="1"/>
    </xf>
    <xf numFmtId="0" fontId="0" fillId="6" borderId="47" xfId="0" applyFill="1" applyBorder="1" applyAlignment="1">
      <alignment horizontal="left" vertical="center" wrapText="1" indent="5"/>
    </xf>
    <xf numFmtId="0" fontId="20" fillId="6" borderId="47" xfId="0" applyFont="1" applyFill="1" applyBorder="1" applyAlignment="1">
      <alignment horizontal="left" vertical="center" wrapText="1" indent="2"/>
    </xf>
    <xf numFmtId="0" fontId="107" fillId="6" borderId="0" xfId="0" applyFont="1" applyFill="1" applyAlignment="1">
      <alignment horizontal="left"/>
    </xf>
    <xf numFmtId="0" fontId="109" fillId="6" borderId="0" xfId="0" applyFont="1" applyFill="1"/>
    <xf numFmtId="0" fontId="96" fillId="3" borderId="59" xfId="0" applyFont="1" applyFill="1" applyBorder="1" applyAlignment="1">
      <alignment horizontal="center"/>
    </xf>
    <xf numFmtId="0" fontId="96" fillId="3" borderId="47" xfId="0" applyFont="1" applyFill="1" applyBorder="1" applyAlignment="1">
      <alignment horizontal="center"/>
    </xf>
    <xf numFmtId="0" fontId="110" fillId="3" borderId="55" xfId="0" applyFont="1" applyFill="1" applyBorder="1" applyAlignment="1">
      <alignment horizontal="center" vertical="center" wrapText="1"/>
    </xf>
    <xf numFmtId="0" fontId="0" fillId="6" borderId="0" xfId="0" applyFill="1" applyAlignment="1">
      <alignment vertical="center"/>
    </xf>
    <xf numFmtId="0" fontId="111" fillId="6" borderId="58" xfId="0" applyFont="1" applyFill="1" applyBorder="1" applyAlignment="1">
      <alignment vertical="center" wrapText="1"/>
    </xf>
    <xf numFmtId="0" fontId="112" fillId="6" borderId="55" xfId="0" applyFont="1" applyFill="1" applyBorder="1" applyAlignment="1">
      <alignment vertical="center" wrapText="1"/>
    </xf>
    <xf numFmtId="3" fontId="111" fillId="6" borderId="55" xfId="0" applyNumberFormat="1" applyFont="1" applyFill="1" applyBorder="1" applyAlignment="1">
      <alignment horizontal="center" vertical="center" wrapText="1"/>
    </xf>
    <xf numFmtId="0" fontId="112" fillId="6" borderId="55" xfId="0" applyFont="1" applyFill="1" applyBorder="1" applyAlignment="1">
      <alignment horizontal="center" vertical="center" wrapText="1"/>
    </xf>
    <xf numFmtId="0" fontId="112" fillId="6" borderId="58" xfId="0" applyFont="1" applyFill="1" applyBorder="1" applyAlignment="1">
      <alignment horizontal="center" vertical="center" wrapText="1"/>
    </xf>
    <xf numFmtId="0" fontId="111" fillId="6" borderId="26" xfId="0" applyFont="1" applyFill="1" applyBorder="1" applyAlignment="1">
      <alignment vertical="center" wrapText="1"/>
    </xf>
    <xf numFmtId="0" fontId="112" fillId="6" borderId="18" xfId="0" applyFont="1" applyFill="1" applyBorder="1" applyAlignment="1">
      <alignment vertical="center" wrapText="1"/>
    </xf>
    <xf numFmtId="3" fontId="111" fillId="6" borderId="18" xfId="0" applyNumberFormat="1" applyFont="1" applyFill="1" applyBorder="1" applyAlignment="1">
      <alignment horizontal="center" vertical="center" wrapText="1"/>
    </xf>
    <xf numFmtId="0" fontId="112" fillId="6" borderId="18" xfId="0" applyFont="1" applyFill="1" applyBorder="1" applyAlignment="1">
      <alignment horizontal="center" vertical="center" wrapText="1"/>
    </xf>
    <xf numFmtId="0" fontId="112" fillId="6" borderId="26" xfId="0" applyFont="1" applyFill="1" applyBorder="1" applyAlignment="1">
      <alignment horizontal="center" vertical="center" wrapText="1"/>
    </xf>
    <xf numFmtId="0" fontId="111" fillId="6" borderId="26" xfId="0" applyFont="1" applyFill="1" applyBorder="1" applyAlignment="1">
      <alignment horizontal="left" vertical="center" wrapText="1"/>
    </xf>
    <xf numFmtId="0" fontId="111" fillId="0" borderId="26" xfId="0" applyFont="1" applyBorder="1" applyAlignment="1">
      <alignment horizontal="left" vertical="center" wrapText="1"/>
    </xf>
    <xf numFmtId="0" fontId="112" fillId="0" borderId="18" xfId="0" applyFont="1" applyBorder="1" applyAlignment="1">
      <alignment vertical="center" wrapText="1"/>
    </xf>
    <xf numFmtId="3" fontId="111" fillId="0" borderId="18" xfId="0" applyNumberFormat="1" applyFont="1" applyBorder="1" applyAlignment="1">
      <alignment horizontal="center" vertical="center" wrapText="1"/>
    </xf>
    <xf numFmtId="0" fontId="112" fillId="0" borderId="18" xfId="0" applyFont="1" applyBorder="1" applyAlignment="1">
      <alignment horizontal="center" vertical="center" wrapText="1"/>
    </xf>
    <xf numFmtId="0" fontId="112" fillId="0" borderId="26" xfId="0" applyFont="1" applyBorder="1" applyAlignment="1">
      <alignment horizontal="center" vertical="center" wrapText="1"/>
    </xf>
    <xf numFmtId="0" fontId="111" fillId="6" borderId="18" xfId="0" applyFont="1" applyFill="1" applyBorder="1" applyAlignment="1">
      <alignment horizontal="left" vertical="center" wrapText="1"/>
    </xf>
    <xf numFmtId="3" fontId="112" fillId="6" borderId="18" xfId="0" applyNumberFormat="1" applyFont="1" applyFill="1" applyBorder="1" applyAlignment="1">
      <alignment horizontal="center" vertical="center" wrapText="1"/>
    </xf>
    <xf numFmtId="0" fontId="113" fillId="3" borderId="47" xfId="0" applyFont="1" applyFill="1" applyBorder="1"/>
    <xf numFmtId="0" fontId="0" fillId="6" borderId="0" xfId="0" applyFill="1" applyAlignment="1">
      <alignment horizontal="center"/>
    </xf>
    <xf numFmtId="0" fontId="113" fillId="3" borderId="47" xfId="0" applyFont="1" applyFill="1" applyBorder="1" applyAlignment="1">
      <alignment horizontal="center" vertical="center"/>
    </xf>
    <xf numFmtId="0" fontId="109" fillId="6" borderId="0" xfId="0" applyFont="1" applyFill="1" applyAlignment="1">
      <alignment horizontal="center" vertical="center"/>
    </xf>
    <xf numFmtId="0" fontId="109" fillId="6" borderId="47" xfId="0" applyFont="1" applyFill="1" applyBorder="1"/>
    <xf numFmtId="0" fontId="0" fillId="0" borderId="59" xfId="0" applyBorder="1" applyAlignment="1">
      <alignment vertical="center" wrapText="1"/>
    </xf>
    <xf numFmtId="0" fontId="109" fillId="0" borderId="47" xfId="0" applyFont="1" applyBorder="1"/>
    <xf numFmtId="3" fontId="8" fillId="4" borderId="57" xfId="249" applyFont="1" applyFill="1" applyBorder="1" applyAlignment="1">
      <alignment horizontal="center" vertical="top"/>
      <protection locked="0"/>
    </xf>
    <xf numFmtId="49" fontId="8" fillId="0" borderId="0" xfId="9" quotePrefix="1" applyNumberFormat="1" applyFont="1" applyAlignment="1">
      <alignment horizontal="center" vertical="center"/>
    </xf>
    <xf numFmtId="0" fontId="8" fillId="0" borderId="0" xfId="9" applyFont="1" applyAlignment="1">
      <alignment horizontal="left" vertical="center" wrapText="1" indent="1"/>
    </xf>
    <xf numFmtId="168" fontId="8" fillId="0" borderId="0" xfId="8" applyNumberFormat="1" applyFont="1" applyAlignment="1">
      <alignment vertical="top"/>
    </xf>
    <xf numFmtId="0" fontId="8" fillId="0" borderId="0" xfId="9" applyFont="1" applyAlignment="1">
      <alignment horizontal="left" vertical="center" wrapText="1" indent="3"/>
    </xf>
    <xf numFmtId="169" fontId="8" fillId="0" borderId="0" xfId="8" applyNumberFormat="1" applyFont="1" applyAlignment="1">
      <alignment vertical="top"/>
    </xf>
    <xf numFmtId="0" fontId="8" fillId="0" borderId="0" xfId="9" applyFont="1" applyAlignment="1">
      <alignment horizontal="left" vertical="center" wrapText="1"/>
    </xf>
    <xf numFmtId="3" fontId="10" fillId="4" borderId="0" xfId="249" applyFont="1" applyFill="1" applyBorder="1" applyAlignment="1">
      <alignment horizontal="center" vertical="top"/>
      <protection locked="0"/>
    </xf>
    <xf numFmtId="0" fontId="7" fillId="0" borderId="0" xfId="248" applyFont="1" applyAlignment="1">
      <alignment horizontal="center" vertical="center"/>
    </xf>
    <xf numFmtId="0" fontId="7" fillId="0" borderId="0" xfId="248" applyFont="1" applyAlignment="1">
      <alignment horizontal="left" vertical="center" wrapText="1" indent="1"/>
    </xf>
    <xf numFmtId="179" fontId="7" fillId="0" borderId="0" xfId="250" applyNumberFormat="1" applyFont="1" applyBorder="1" applyAlignment="1">
      <alignment horizontal="left" vertical="center" wrapText="1"/>
    </xf>
    <xf numFmtId="0" fontId="8" fillId="0" borderId="0" xfId="248" applyFont="1" applyAlignment="1">
      <alignment horizontal="left" vertical="center" wrapText="1" indent="1"/>
    </xf>
    <xf numFmtId="179" fontId="8" fillId="0" borderId="0" xfId="250" applyNumberFormat="1" applyFont="1" applyBorder="1" applyAlignment="1">
      <alignment horizontal="left" vertical="center" wrapText="1"/>
    </xf>
    <xf numFmtId="179" fontId="18" fillId="0" borderId="0" xfId="250" applyNumberFormat="1" applyFont="1" applyBorder="1" applyAlignment="1">
      <alignment horizontal="left" vertical="center" wrapText="1"/>
    </xf>
    <xf numFmtId="0" fontId="8" fillId="0" borderId="0" xfId="248" applyFont="1" applyAlignment="1">
      <alignment horizontal="center" vertical="center"/>
    </xf>
    <xf numFmtId="0" fontId="7" fillId="0" borderId="0" xfId="248" applyFont="1" applyAlignment="1">
      <alignment horizontal="left" vertical="center" wrapText="1" indent="3"/>
    </xf>
    <xf numFmtId="0" fontId="8" fillId="0" borderId="0" xfId="248" applyFont="1" applyAlignment="1">
      <alignment horizontal="left" vertical="center" wrapText="1" indent="3"/>
    </xf>
    <xf numFmtId="179" fontId="8" fillId="0" borderId="0" xfId="250" applyNumberFormat="1" applyFont="1" applyBorder="1" applyAlignment="1">
      <alignment horizontal="center" vertical="center" wrapText="1"/>
    </xf>
    <xf numFmtId="181" fontId="7" fillId="0" borderId="0" xfId="250" applyNumberFormat="1" applyFont="1" applyBorder="1" applyAlignment="1">
      <alignment horizontal="left" vertical="center" wrapText="1"/>
    </xf>
    <xf numFmtId="0" fontId="7" fillId="6" borderId="0" xfId="248" applyFont="1" applyFill="1" applyAlignment="1">
      <alignment horizontal="left" vertical="center" wrapText="1" indent="3"/>
    </xf>
    <xf numFmtId="0" fontId="7" fillId="0" borderId="0" xfId="248" applyFont="1" applyAlignment="1">
      <alignment horizontal="left" vertical="center" wrapText="1"/>
    </xf>
    <xf numFmtId="0" fontId="8" fillId="0" borderId="0" xfId="9" quotePrefix="1" applyFont="1" applyAlignment="1">
      <alignment horizontal="center" vertical="center"/>
    </xf>
    <xf numFmtId="168" fontId="10" fillId="0" borderId="0" xfId="8" applyNumberFormat="1" applyFont="1" applyFill="1" applyBorder="1" applyAlignment="1" applyProtection="1">
      <alignment horizontal="center" vertical="center"/>
      <protection locked="0"/>
    </xf>
    <xf numFmtId="168" fontId="8" fillId="0" borderId="0" xfId="8" applyNumberFormat="1" applyFont="1" applyFill="1" applyBorder="1" applyAlignment="1" applyProtection="1">
      <alignment horizontal="center" vertical="center"/>
      <protection locked="0"/>
    </xf>
    <xf numFmtId="173" fontId="7" fillId="0" borderId="0" xfId="0" applyNumberFormat="1" applyFont="1" applyAlignment="1">
      <alignment horizontal="right" vertical="center"/>
    </xf>
    <xf numFmtId="9" fontId="7" fillId="0" borderId="0" xfId="18" applyFont="1"/>
    <xf numFmtId="180" fontId="7" fillId="0" borderId="0" xfId="18" applyNumberFormat="1" applyFont="1"/>
    <xf numFmtId="9" fontId="9" fillId="4" borderId="0" xfId="18" applyFont="1" applyFill="1" applyBorder="1"/>
    <xf numFmtId="3" fontId="7" fillId="0" borderId="0" xfId="0" applyNumberFormat="1" applyFont="1" applyFill="1" applyAlignment="1">
      <alignment vertical="center" wrapText="1"/>
    </xf>
    <xf numFmtId="170" fontId="7" fillId="0" borderId="0" xfId="0" applyNumberFormat="1" applyFont="1" applyFill="1" applyAlignment="1">
      <alignment vertical="center" wrapText="1"/>
    </xf>
    <xf numFmtId="170" fontId="7" fillId="0" borderId="0" xfId="0" applyNumberFormat="1" applyFont="1" applyFill="1" applyAlignment="1">
      <alignment horizontal="right" vertical="center" wrapText="1"/>
    </xf>
    <xf numFmtId="173" fontId="7" fillId="0" borderId="0" xfId="0" applyNumberFormat="1" applyFont="1" applyFill="1" applyAlignment="1">
      <alignment horizontal="right"/>
    </xf>
    <xf numFmtId="3" fontId="9" fillId="0" borderId="0" xfId="0" applyNumberFormat="1" applyFont="1" applyAlignment="1">
      <alignment horizontal="right"/>
    </xf>
    <xf numFmtId="3" fontId="9" fillId="0" borderId="0" xfId="8" applyNumberFormat="1" applyFont="1" applyAlignment="1">
      <alignment horizontal="right" vertical="center"/>
    </xf>
    <xf numFmtId="170" fontId="8" fillId="0" borderId="0" xfId="0" applyNumberFormat="1" applyFont="1" applyFill="1" applyAlignment="1">
      <alignment horizontal="right"/>
    </xf>
    <xf numFmtId="169" fontId="8" fillId="0" borderId="0" xfId="8" applyNumberFormat="1" applyFont="1" applyFill="1" applyAlignment="1">
      <alignment vertical="top"/>
    </xf>
    <xf numFmtId="181" fontId="7" fillId="0" borderId="0" xfId="250" applyNumberFormat="1" applyFont="1" applyFill="1" applyBorder="1" applyAlignment="1">
      <alignment horizontal="left" vertical="center" wrapText="1"/>
    </xf>
    <xf numFmtId="0" fontId="7" fillId="0" borderId="0" xfId="0" applyFont="1" applyAlignment="1">
      <alignment horizontal="center" vertical="center" wrapText="1"/>
    </xf>
    <xf numFmtId="14" fontId="7" fillId="0" borderId="0" xfId="0" quotePrefix="1" applyNumberFormat="1" applyFont="1" applyAlignment="1">
      <alignment horizontal="center" vertical="center"/>
    </xf>
    <xf numFmtId="0" fontId="14" fillId="0" borderId="0" xfId="11" applyAlignment="1">
      <alignment horizontal="center" vertical="center" wrapText="1"/>
    </xf>
    <xf numFmtId="171" fontId="7" fillId="0" borderId="0" xfId="0" applyNumberFormat="1" applyFont="1" applyAlignment="1">
      <alignment horizontal="right"/>
    </xf>
    <xf numFmtId="172" fontId="7" fillId="0" borderId="0" xfId="0" applyNumberFormat="1" applyFont="1" applyAlignment="1">
      <alignment horizontal="right"/>
    </xf>
    <xf numFmtId="176" fontId="7" fillId="0" borderId="0" xfId="0" applyNumberFormat="1" applyFont="1"/>
    <xf numFmtId="170" fontId="7" fillId="0" borderId="0" xfId="0" applyNumberFormat="1" applyFont="1" applyFill="1" applyAlignment="1">
      <alignment horizontal="right" vertical="center"/>
    </xf>
    <xf numFmtId="3" fontId="7" fillId="0" borderId="0" xfId="0" applyNumberFormat="1" applyFont="1" applyFill="1" applyAlignment="1">
      <alignment horizontal="right" vertical="center"/>
    </xf>
    <xf numFmtId="0" fontId="7" fillId="0" borderId="0" xfId="0" applyFont="1" applyAlignment="1">
      <alignment horizontal="center" vertical="center" wrapText="1"/>
    </xf>
    <xf numFmtId="15" fontId="7" fillId="0" borderId="0" xfId="0" applyNumberFormat="1" applyFont="1" applyAlignment="1">
      <alignment horizontal="center" vertical="center"/>
    </xf>
    <xf numFmtId="0" fontId="7" fillId="0" borderId="0" xfId="0" applyFont="1" applyAlignment="1">
      <alignment horizontal="left" vertical="center" wrapText="1"/>
    </xf>
    <xf numFmtId="0" fontId="7" fillId="0" borderId="0" xfId="0" applyFont="1" applyFill="1" applyAlignment="1">
      <alignment horizontal="left" wrapText="1"/>
    </xf>
    <xf numFmtId="0" fontId="8" fillId="0" borderId="14" xfId="11" applyFont="1" applyFill="1" applyBorder="1" applyAlignment="1">
      <alignment horizontal="center" vertical="center"/>
    </xf>
    <xf numFmtId="0" fontId="8" fillId="0" borderId="15" xfId="11" applyFont="1" applyFill="1" applyBorder="1" applyAlignment="1">
      <alignment horizontal="center" vertical="center"/>
    </xf>
    <xf numFmtId="0" fontId="8" fillId="0" borderId="16" xfId="11" applyFont="1" applyFill="1" applyBorder="1" applyAlignment="1">
      <alignment horizontal="center" vertical="center"/>
    </xf>
    <xf numFmtId="0" fontId="8" fillId="0" borderId="17" xfId="11" applyFont="1" applyFill="1" applyBorder="1" applyAlignment="1">
      <alignment horizontal="center" vertical="center"/>
    </xf>
    <xf numFmtId="0" fontId="9" fillId="4" borderId="0" xfId="0" applyFont="1" applyFill="1" applyAlignment="1">
      <alignment horizontal="center" vertical="center"/>
    </xf>
    <xf numFmtId="0" fontId="23" fillId="0" borderId="0" xfId="0" applyFont="1" applyAlignment="1">
      <alignment horizontal="left" vertical="center"/>
    </xf>
    <xf numFmtId="15" fontId="6" fillId="3" borderId="0" xfId="0" quotePrefix="1" applyNumberFormat="1" applyFont="1" applyFill="1" applyAlignment="1">
      <alignment horizontal="right" wrapText="1"/>
    </xf>
    <xf numFmtId="0" fontId="8" fillId="4" borderId="0" xfId="0" applyFont="1" applyFill="1" applyAlignment="1">
      <alignment horizontal="center" vertical="center"/>
    </xf>
    <xf numFmtId="0" fontId="9" fillId="4" borderId="0" xfId="0" applyFont="1" applyFill="1" applyAlignment="1">
      <alignment horizontal="center"/>
    </xf>
    <xf numFmtId="0" fontId="8" fillId="6" borderId="28" xfId="11" applyFont="1" applyFill="1" applyBorder="1" applyAlignment="1">
      <alignment horizontal="center" vertical="center"/>
    </xf>
    <xf numFmtId="0" fontId="8" fillId="6" borderId="29" xfId="11" applyFont="1" applyFill="1" applyBorder="1" applyAlignment="1">
      <alignment horizontal="center" vertical="center"/>
    </xf>
    <xf numFmtId="0" fontId="8" fillId="6" borderId="30" xfId="11" applyFont="1" applyFill="1" applyBorder="1" applyAlignment="1">
      <alignment horizontal="center" vertical="center"/>
    </xf>
    <xf numFmtId="0" fontId="8" fillId="6" borderId="31" xfId="11" applyFont="1" applyFill="1" applyBorder="1" applyAlignment="1">
      <alignment horizontal="center" vertical="center"/>
    </xf>
    <xf numFmtId="49" fontId="6" fillId="3" borderId="8"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0" fontId="10" fillId="4" borderId="56" xfId="248" applyFont="1" applyFill="1" applyBorder="1" applyAlignment="1">
      <alignment horizontal="left" vertical="center" wrapText="1" indent="1"/>
    </xf>
    <xf numFmtId="0" fontId="10" fillId="4" borderId="57" xfId="248" applyFont="1" applyFill="1" applyBorder="1" applyAlignment="1">
      <alignment horizontal="left" vertical="center" wrapText="1" indent="1"/>
    </xf>
    <xf numFmtId="0" fontId="10" fillId="4" borderId="19" xfId="248" applyFont="1" applyFill="1" applyBorder="1" applyAlignment="1">
      <alignment horizontal="left" vertical="center" wrapText="1" indent="1"/>
    </xf>
    <xf numFmtId="0" fontId="10" fillId="4" borderId="0" xfId="248" applyFont="1" applyFill="1" applyAlignment="1">
      <alignment horizontal="left" vertical="center" wrapText="1" indent="1"/>
    </xf>
    <xf numFmtId="0" fontId="6" fillId="3" borderId="0" xfId="0" applyFont="1" applyFill="1" applyAlignment="1">
      <alignment horizontal="center" vertical="center" wrapText="1"/>
    </xf>
    <xf numFmtId="0" fontId="6" fillId="3" borderId="3" xfId="0" applyFont="1" applyFill="1" applyBorder="1" applyAlignment="1">
      <alignment horizontal="center" vertical="center" wrapText="1"/>
    </xf>
    <xf numFmtId="0" fontId="23" fillId="0" borderId="0" xfId="0" applyFont="1" applyAlignment="1">
      <alignment horizontal="left" vertical="center" wrapText="1"/>
    </xf>
    <xf numFmtId="0" fontId="6" fillId="3" borderId="0" xfId="0" applyFont="1" applyFill="1" applyAlignment="1">
      <alignment horizontal="center" vertical="center"/>
    </xf>
    <xf numFmtId="0" fontId="6" fillId="3" borderId="3" xfId="0" applyFont="1" applyFill="1" applyBorder="1" applyAlignment="1">
      <alignment horizontal="center" vertical="center"/>
    </xf>
    <xf numFmtId="0" fontId="23" fillId="0" borderId="0" xfId="0" applyFont="1" applyAlignment="1">
      <alignment horizontal="left" wrapText="1"/>
    </xf>
    <xf numFmtId="0" fontId="6" fillId="3" borderId="3" xfId="0" applyFont="1" applyFill="1" applyBorder="1" applyAlignment="1">
      <alignment horizontal="center"/>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0" xfId="0" applyFont="1" applyFill="1" applyBorder="1" applyAlignment="1">
      <alignment horizontal="center"/>
    </xf>
    <xf numFmtId="0" fontId="6" fillId="3" borderId="5" xfId="0" applyFont="1" applyFill="1" applyBorder="1" applyAlignment="1">
      <alignment horizontal="center"/>
    </xf>
    <xf numFmtId="0" fontId="6" fillId="3" borderId="11" xfId="0" applyFont="1" applyFill="1" applyBorder="1" applyAlignment="1">
      <alignment horizontal="center"/>
    </xf>
    <xf numFmtId="0" fontId="6" fillId="3" borderId="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9" xfId="0" applyFont="1" applyFill="1" applyBorder="1" applyAlignment="1">
      <alignment horizontal="center" vertical="center"/>
    </xf>
    <xf numFmtId="49" fontId="6" fillId="3" borderId="12" xfId="0" applyNumberFormat="1" applyFont="1" applyFill="1" applyBorder="1" applyAlignment="1">
      <alignment horizontal="center" vertical="center" wrapText="1"/>
    </xf>
    <xf numFmtId="49" fontId="6" fillId="3" borderId="13"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27"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0" fontId="6" fillId="3" borderId="0" xfId="0" applyFont="1" applyFill="1" applyBorder="1" applyAlignment="1">
      <alignment horizontal="left" wrapText="1"/>
    </xf>
    <xf numFmtId="15" fontId="6" fillId="3" borderId="0" xfId="0" applyNumberFormat="1" applyFont="1" applyFill="1" applyBorder="1" applyAlignment="1">
      <alignment horizontal="left" wrapText="1"/>
    </xf>
    <xf numFmtId="0" fontId="6" fillId="3" borderId="1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49" fontId="6" fillId="3" borderId="10"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49" fontId="6" fillId="3" borderId="62" xfId="0" applyNumberFormat="1" applyFont="1" applyFill="1" applyBorder="1" applyAlignment="1">
      <alignment horizontal="center" vertical="center"/>
    </xf>
    <xf numFmtId="49" fontId="6" fillId="3" borderId="63" xfId="0" applyNumberFormat="1" applyFont="1" applyFill="1" applyBorder="1" applyAlignment="1">
      <alignment horizontal="center" vertical="center"/>
    </xf>
    <xf numFmtId="49" fontId="6" fillId="3" borderId="64" xfId="0" applyNumberFormat="1"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0" xfId="0" applyFont="1" applyFill="1" applyAlignment="1">
      <alignment horizontal="center" wrapText="1"/>
    </xf>
    <xf numFmtId="0" fontId="8" fillId="0" borderId="0" xfId="0" applyFont="1" applyAlignment="1">
      <alignment horizontal="left" vertical="center" wrapText="1"/>
    </xf>
    <xf numFmtId="0" fontId="6" fillId="3" borderId="3" xfId="0" applyFont="1" applyFill="1" applyBorder="1" applyAlignment="1">
      <alignment horizontal="center" wrapText="1"/>
    </xf>
    <xf numFmtId="0" fontId="6" fillId="3" borderId="0" xfId="0" applyFont="1" applyFill="1" applyAlignment="1">
      <alignment horizontal="center"/>
    </xf>
    <xf numFmtId="165" fontId="9" fillId="4" borderId="0" xfId="0" applyNumberFormat="1" applyFont="1" applyFill="1" applyAlignment="1">
      <alignment horizontal="center" vertical="center"/>
    </xf>
    <xf numFmtId="0" fontId="6" fillId="3" borderId="0" xfId="0" applyFont="1" applyFill="1" applyAlignment="1">
      <alignment horizontal="center" vertical="top" wrapText="1"/>
    </xf>
    <xf numFmtId="0" fontId="7" fillId="6" borderId="0" xfId="0" applyFont="1" applyFill="1" applyAlignment="1">
      <alignment horizontal="left" wrapText="1"/>
    </xf>
    <xf numFmtId="0" fontId="8" fillId="6" borderId="14" xfId="11" applyFont="1" applyFill="1" applyBorder="1" applyAlignment="1">
      <alignment horizontal="center" vertical="center"/>
    </xf>
    <xf numFmtId="0" fontId="8" fillId="6" borderId="15" xfId="11" applyFont="1" applyFill="1" applyBorder="1" applyAlignment="1">
      <alignment horizontal="center" vertical="center"/>
    </xf>
    <xf numFmtId="0" fontId="8" fillId="6" borderId="16" xfId="11" applyFont="1" applyFill="1" applyBorder="1" applyAlignment="1">
      <alignment horizontal="center" vertical="center"/>
    </xf>
    <xf numFmtId="0" fontId="8" fillId="6" borderId="17" xfId="11" applyFont="1" applyFill="1" applyBorder="1" applyAlignment="1">
      <alignment horizontal="center" vertical="center"/>
    </xf>
    <xf numFmtId="0" fontId="23" fillId="0" borderId="0" xfId="0" applyFont="1" applyFill="1" applyAlignment="1">
      <alignment horizontal="left"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23" fillId="6" borderId="0" xfId="0" applyFont="1" applyFill="1" applyAlignment="1">
      <alignment horizontal="left" wrapText="1"/>
    </xf>
    <xf numFmtId="15" fontId="6" fillId="3" borderId="0" xfId="0" applyNumberFormat="1" applyFont="1" applyFill="1" applyAlignment="1">
      <alignment horizontal="left" wrapText="1"/>
    </xf>
    <xf numFmtId="0" fontId="6" fillId="3" borderId="0" xfId="0" applyFont="1" applyFill="1" applyAlignment="1">
      <alignment horizontal="left" wrapText="1"/>
    </xf>
    <xf numFmtId="0" fontId="7" fillId="0" borderId="0" xfId="0" applyFont="1" applyAlignment="1">
      <alignment horizontal="center" vertical="center" wrapText="1"/>
    </xf>
    <xf numFmtId="0" fontId="9" fillId="4" borderId="0" xfId="0" applyFont="1" applyFill="1" applyAlignment="1">
      <alignment wrapText="1"/>
    </xf>
    <xf numFmtId="0" fontId="7" fillId="3" borderId="5" xfId="0" applyFont="1" applyFill="1" applyBorder="1" applyAlignment="1">
      <alignment horizontal="center" vertical="center"/>
    </xf>
    <xf numFmtId="0" fontId="7" fillId="3" borderId="11" xfId="0" applyFont="1" applyFill="1" applyBorder="1" applyAlignment="1">
      <alignment horizontal="center" vertical="center"/>
    </xf>
    <xf numFmtId="0" fontId="10" fillId="4" borderId="48" xfId="0" applyFont="1" applyFill="1" applyBorder="1" applyAlignment="1">
      <alignment horizontal="left" vertical="top" wrapText="1"/>
    </xf>
    <xf numFmtId="0" fontId="10" fillId="4" borderId="54" xfId="0" applyFont="1" applyFill="1" applyBorder="1" applyAlignment="1">
      <alignment horizontal="left" vertical="top" wrapText="1"/>
    </xf>
    <xf numFmtId="0" fontId="9" fillId="4" borderId="48" xfId="0" applyFont="1" applyFill="1" applyBorder="1" applyAlignment="1">
      <alignment horizontal="left" vertical="top" wrapText="1"/>
    </xf>
    <xf numFmtId="0" fontId="9" fillId="4" borderId="54" xfId="0" applyFont="1" applyFill="1" applyBorder="1" applyAlignment="1">
      <alignment horizontal="left" vertical="top" wrapText="1"/>
    </xf>
    <xf numFmtId="0" fontId="6" fillId="3" borderId="5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93" fillId="3" borderId="56" xfId="0" applyFont="1" applyFill="1" applyBorder="1" applyAlignment="1">
      <alignment horizontal="center" vertical="center" wrapText="1"/>
    </xf>
    <xf numFmtId="0" fontId="93" fillId="3" borderId="57" xfId="0" applyFont="1" applyFill="1" applyBorder="1" applyAlignment="1">
      <alignment horizontal="center" vertical="center" wrapText="1"/>
    </xf>
    <xf numFmtId="0" fontId="93" fillId="3" borderId="58"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59" xfId="0" applyBorder="1" applyAlignment="1">
      <alignment horizontal="center" vertical="center" wrapText="1"/>
    </xf>
    <xf numFmtId="0" fontId="96" fillId="3" borderId="48" xfId="0" applyFont="1" applyFill="1" applyBorder="1" applyAlignment="1">
      <alignment horizontal="center" wrapText="1"/>
    </xf>
    <xf numFmtId="0" fontId="96" fillId="3" borderId="54" xfId="0" applyFont="1" applyFill="1" applyBorder="1" applyAlignment="1">
      <alignment horizontal="center" wrapText="1"/>
    </xf>
    <xf numFmtId="0" fontId="96" fillId="3" borderId="55" xfId="0" applyFont="1" applyFill="1" applyBorder="1" applyAlignment="1">
      <alignment horizontal="center" vertical="center" wrapText="1"/>
    </xf>
    <xf numFmtId="0" fontId="96" fillId="3" borderId="18" xfId="0" applyFont="1" applyFill="1" applyBorder="1" applyAlignment="1">
      <alignment horizontal="center" vertical="center" wrapText="1"/>
    </xf>
    <xf numFmtId="0" fontId="110" fillId="3" borderId="55" xfId="0" applyFont="1" applyFill="1" applyBorder="1" applyAlignment="1">
      <alignment horizontal="center" vertical="center" wrapText="1"/>
    </xf>
    <xf numFmtId="0" fontId="110" fillId="3" borderId="59" xfId="0" applyFont="1" applyFill="1" applyBorder="1" applyAlignment="1">
      <alignment horizontal="center" vertical="center" wrapText="1"/>
    </xf>
    <xf numFmtId="0" fontId="6" fillId="3" borderId="56"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wrapText="1"/>
    </xf>
    <xf numFmtId="0" fontId="6" fillId="3" borderId="56" xfId="0" applyFont="1" applyFill="1" applyBorder="1" applyAlignment="1">
      <alignment horizontal="center" wrapText="1"/>
    </xf>
    <xf numFmtId="0" fontId="6" fillId="3" borderId="57" xfId="0" applyFont="1" applyFill="1" applyBorder="1" applyAlignment="1">
      <alignment horizontal="center" wrapText="1"/>
    </xf>
    <xf numFmtId="0" fontId="6" fillId="3" borderId="58" xfId="0" applyFont="1" applyFill="1" applyBorder="1" applyAlignment="1">
      <alignment horizontal="center" wrapText="1"/>
    </xf>
    <xf numFmtId="0" fontId="6" fillId="3" borderId="47" xfId="0" applyFont="1" applyFill="1" applyBorder="1" applyAlignment="1">
      <alignment horizontal="center"/>
    </xf>
    <xf numFmtId="0" fontId="93" fillId="3" borderId="48" xfId="0" applyFont="1" applyFill="1" applyBorder="1" applyAlignment="1">
      <alignment horizontal="center" vertical="center" wrapText="1"/>
    </xf>
    <xf numFmtId="0" fontId="93" fillId="3" borderId="60" xfId="0" applyFont="1" applyFill="1" applyBorder="1" applyAlignment="1">
      <alignment horizontal="center" vertical="center" wrapText="1"/>
    </xf>
    <xf numFmtId="0" fontId="93" fillId="3" borderId="54" xfId="0" applyFont="1" applyFill="1" applyBorder="1" applyAlignment="1">
      <alignment horizontal="center" vertical="center" wrapText="1"/>
    </xf>
    <xf numFmtId="0" fontId="96" fillId="3" borderId="56" xfId="0" applyFont="1" applyFill="1" applyBorder="1" applyAlignment="1">
      <alignment horizontal="center" vertical="center" wrapText="1"/>
    </xf>
    <xf numFmtId="0" fontId="96" fillId="3" borderId="57" xfId="0" applyFont="1" applyFill="1" applyBorder="1" applyAlignment="1">
      <alignment horizontal="center" vertical="center" wrapText="1"/>
    </xf>
    <xf numFmtId="0" fontId="96" fillId="3" borderId="58" xfId="0" applyFont="1" applyFill="1" applyBorder="1" applyAlignment="1">
      <alignment horizontal="center" vertical="center" wrapText="1"/>
    </xf>
    <xf numFmtId="0" fontId="96" fillId="3" borderId="59" xfId="0" applyFont="1" applyFill="1" applyBorder="1" applyAlignment="1">
      <alignment horizontal="center" vertical="center" wrapText="1"/>
    </xf>
    <xf numFmtId="0" fontId="96" fillId="3" borderId="65" xfId="0" applyFont="1" applyFill="1" applyBorder="1" applyAlignment="1">
      <alignment horizontal="center" vertical="center" wrapText="1"/>
    </xf>
    <xf numFmtId="0" fontId="96" fillId="3" borderId="66" xfId="0" applyFont="1" applyFill="1" applyBorder="1" applyAlignment="1">
      <alignment horizontal="center" vertical="center" wrapText="1"/>
    </xf>
    <xf numFmtId="0" fontId="96" fillId="3" borderId="48" xfId="0" applyFont="1" applyFill="1" applyBorder="1" applyAlignment="1">
      <alignment horizontal="center" vertical="center" wrapText="1"/>
    </xf>
    <xf numFmtId="0" fontId="96" fillId="3" borderId="60" xfId="0" applyFont="1" applyFill="1" applyBorder="1" applyAlignment="1">
      <alignment horizontal="center" vertical="center" wrapText="1"/>
    </xf>
    <xf numFmtId="0" fontId="96" fillId="3" borderId="54" xfId="0" applyFont="1" applyFill="1" applyBorder="1" applyAlignment="1">
      <alignment horizontal="center" vertical="center" wrapText="1"/>
    </xf>
    <xf numFmtId="0" fontId="106" fillId="3" borderId="47" xfId="0" applyFont="1" applyFill="1" applyBorder="1" applyAlignment="1">
      <alignment horizontal="center" vertical="center" wrapText="1"/>
    </xf>
    <xf numFmtId="0" fontId="106" fillId="3" borderId="48" xfId="0" applyFont="1" applyFill="1" applyBorder="1" applyAlignment="1">
      <alignment horizontal="center" vertical="center" wrapText="1"/>
    </xf>
    <xf numFmtId="0" fontId="106" fillId="3" borderId="60" xfId="0" applyFont="1" applyFill="1" applyBorder="1" applyAlignment="1">
      <alignment horizontal="center" vertical="center" wrapText="1"/>
    </xf>
    <xf numFmtId="0" fontId="106" fillId="3" borderId="54" xfId="0" applyFont="1" applyFill="1" applyBorder="1" applyAlignment="1">
      <alignment horizontal="center" vertical="center" wrapText="1"/>
    </xf>
    <xf numFmtId="0" fontId="8" fillId="6" borderId="55"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59" xfId="0" applyFont="1" applyFill="1" applyBorder="1" applyAlignment="1">
      <alignment horizontal="center" vertical="center" wrapText="1"/>
    </xf>
    <xf numFmtId="0" fontId="6" fillId="3" borderId="55"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18" xfId="0" applyFont="1" applyFill="1" applyBorder="1" applyAlignment="1">
      <alignment horizontal="center" vertical="center"/>
    </xf>
  </cellXfs>
  <cellStyles count="251">
    <cellStyle name="%" xfId="26" xr:uid="{7A9B4C03-8BC9-44E2-94E8-E18C71189100}"/>
    <cellStyle name="=C:\WINNT35\SYSTEM32\COMMAND.COM" xfId="9" xr:uid="{47BC63BE-5A57-4B97-9FC5-70BD26FA5DB3}"/>
    <cellStyle name="20% - 1. jelölőszín" xfId="27" xr:uid="{CFDB06D5-A81E-42CF-9A68-F28E8B37216A}"/>
    <cellStyle name="20% - 1. jelölőszín 2" xfId="28" xr:uid="{8208CBF6-DEA1-4711-B20C-B25A2B61CB3A}"/>
    <cellStyle name="20% - 1. jelölőszín_20130128_ITS on reporting_Annex I_CA" xfId="29" xr:uid="{23DB22C6-94DD-46BA-8EEE-5EC5CC95DF80}"/>
    <cellStyle name="20% - 2. jelölőszín" xfId="30" xr:uid="{2D5DEA60-DD7E-4F42-8F04-8DA58A9F6C4B}"/>
    <cellStyle name="20% - 2. jelölőszín 2" xfId="31" xr:uid="{A8AC9CB0-EC6D-4AC8-9359-EBB1EB8FC01D}"/>
    <cellStyle name="20% - 2. jelölőszín_20130128_ITS on reporting_Annex I_CA" xfId="32" xr:uid="{981D9545-F1BF-47A9-84B0-9BE69A9766F3}"/>
    <cellStyle name="20% - 3. jelölőszín" xfId="33" xr:uid="{60E59943-03D0-44AA-B8AC-E73244C98D50}"/>
    <cellStyle name="20% - 3. jelölőszín 2" xfId="34" xr:uid="{1B51949D-FC79-434D-9892-2C6CCC8F0F51}"/>
    <cellStyle name="20% - 3. jelölőszín_20130128_ITS on reporting_Annex I_CA" xfId="35" xr:uid="{17B69E30-1066-4F8C-9D1A-C39253B5A916}"/>
    <cellStyle name="20% - 4. jelölőszín" xfId="36" xr:uid="{7AF67100-871C-464F-8A6F-C0C784626CE5}"/>
    <cellStyle name="20% - 4. jelölőszín 2" xfId="37" xr:uid="{82E14C26-EA45-4B89-A906-57E27B2B6216}"/>
    <cellStyle name="20% - 4. jelölőszín_20130128_ITS on reporting_Annex I_CA" xfId="38" xr:uid="{2E10D2F7-5BD4-4EAC-8797-79693B759CDC}"/>
    <cellStyle name="20% - 5. jelölőszín" xfId="39" xr:uid="{B449594A-332C-4A10-A1E0-E6D8F9B95A07}"/>
    <cellStyle name="20% - 5. jelölőszín 2" xfId="40" xr:uid="{F18C5452-F23A-4A92-8EEC-6B62A2D51F7D}"/>
    <cellStyle name="20% - 5. jelölőszín_20130128_ITS on reporting_Annex I_CA" xfId="41" xr:uid="{69FCDE3B-A3BB-4AB7-9A93-2B0E0E072E20}"/>
    <cellStyle name="20% - 6. jelölőszín" xfId="42" xr:uid="{4B09FA87-2A02-47C3-B5A9-872E5C663690}"/>
    <cellStyle name="20% - 6. jelölőszín 2" xfId="43" xr:uid="{384E4E15-F9D2-4DE1-9537-BC6164A9E00D}"/>
    <cellStyle name="20% - 6. jelölőszín_20130128_ITS on reporting_Annex I_CA" xfId="44" xr:uid="{B9BE50EE-3E90-4478-BCD0-E2428033FBE9}"/>
    <cellStyle name="20% - Accent1 2" xfId="45" xr:uid="{1EC64C25-E9BB-48D1-9DA2-B6174CE4994E}"/>
    <cellStyle name="20% - Accent2 2" xfId="46" xr:uid="{AFD590FA-B2AF-40F3-99F3-5DDCE3EB995D}"/>
    <cellStyle name="20% - Accent3 2" xfId="47" xr:uid="{E83BCD94-91F1-42CA-AF97-76487DB243F6}"/>
    <cellStyle name="20% - Accent4 2" xfId="48" xr:uid="{A5D889AB-43B3-4885-AC03-4DF34BB5CC4D}"/>
    <cellStyle name="20% - Accent5 2" xfId="49" xr:uid="{7E2A9276-878F-438D-A009-4FD54CA02284}"/>
    <cellStyle name="20% - Accent6 2" xfId="50" xr:uid="{8D9CF57A-3272-4940-9649-1AB7763FA9B8}"/>
    <cellStyle name="20% - Énfasis1" xfId="51" xr:uid="{84E08F89-529D-4423-A2D9-92E1B829C214}"/>
    <cellStyle name="20% - Énfasis2" xfId="52" xr:uid="{3473E44E-B229-46EF-8561-1D4BFAD28CFA}"/>
    <cellStyle name="20% - Énfasis3" xfId="53" xr:uid="{9E8B1036-2C59-412D-9350-5CF6E82BA1E6}"/>
    <cellStyle name="20% - Énfasis4" xfId="54" xr:uid="{3D31B4AC-D258-423F-9875-DF64D3EE5EB3}"/>
    <cellStyle name="20% - Énfasis5" xfId="55" xr:uid="{1CD0BEC5-45BC-42F0-A6BC-39022993C70D}"/>
    <cellStyle name="20% - Énfasis6" xfId="56" xr:uid="{C224C476-AF6C-4491-B817-1F118DD6FAF3}"/>
    <cellStyle name="40% - 1. jelölőszín" xfId="57" xr:uid="{B4199A27-36E5-4D03-AF5E-D48860F28B15}"/>
    <cellStyle name="40% - 1. jelölőszín 2" xfId="58" xr:uid="{C724F02A-64A2-4F27-A98C-7C62588B72A7}"/>
    <cellStyle name="40% - 1. jelölőszín_20130128_ITS on reporting_Annex I_CA" xfId="59" xr:uid="{8D7D3F01-30CC-4615-A0BE-0CBA8F010A95}"/>
    <cellStyle name="40% - 2. jelölőszín" xfId="60" xr:uid="{69F88C0F-F791-4D1E-A705-2B0948CC339B}"/>
    <cellStyle name="40% - 2. jelölőszín 2" xfId="61" xr:uid="{B18429BD-3662-4864-BF90-D562A914871B}"/>
    <cellStyle name="40% - 2. jelölőszín_20130128_ITS on reporting_Annex I_CA" xfId="62" xr:uid="{178715B8-474B-4EBF-AE19-51F4B3D760F9}"/>
    <cellStyle name="40% - 3. jelölőszín" xfId="63" xr:uid="{1790B127-F6CA-49A0-AB7A-B9442B8DD974}"/>
    <cellStyle name="40% - 3. jelölőszín 2" xfId="64" xr:uid="{C6A30B23-3485-4A49-949E-56D1DB537FA1}"/>
    <cellStyle name="40% - 3. jelölőszín_20130128_ITS on reporting_Annex I_CA" xfId="65" xr:uid="{61DEC2B3-FF81-4F24-99A9-563CB12FC85E}"/>
    <cellStyle name="40% - 4. jelölőszín" xfId="66" xr:uid="{15AD4E17-D9F0-41F3-AB05-0940549FB46F}"/>
    <cellStyle name="40% - 4. jelölőszín 2" xfId="67" xr:uid="{470944FD-9D81-4834-8B1F-E033783F5691}"/>
    <cellStyle name="40% - 4. jelölőszín_20130128_ITS on reporting_Annex I_CA" xfId="68" xr:uid="{2FC8D519-3739-45B1-9A12-5B69367F9764}"/>
    <cellStyle name="40% - 5. jelölőszín" xfId="69" xr:uid="{39094572-ABE1-44E5-94B5-B5ACC8FCE971}"/>
    <cellStyle name="40% - 5. jelölőszín 2" xfId="70" xr:uid="{E425B200-C02B-4676-AC58-0C78C83205DB}"/>
    <cellStyle name="40% - 5. jelölőszín_20130128_ITS on reporting_Annex I_CA" xfId="71" xr:uid="{B575A057-0C3A-44B2-A952-DAA6DA6764A0}"/>
    <cellStyle name="40% - 6. jelölőszín" xfId="72" xr:uid="{06641913-C51A-4D10-8C38-B374921D1220}"/>
    <cellStyle name="40% - 6. jelölőszín 2" xfId="73" xr:uid="{AE512BE0-CCD7-40DA-A667-4BDB116FEDEA}"/>
    <cellStyle name="40% - 6. jelölőszín_20130128_ITS on reporting_Annex I_CA" xfId="74" xr:uid="{B5CB1818-5622-4982-91E0-3A2C81F5CFC7}"/>
    <cellStyle name="40% - Accent1 2" xfId="75" xr:uid="{B6479838-F67F-4C72-AA2A-EFC427F54F12}"/>
    <cellStyle name="40% - Accent2 2" xfId="76" xr:uid="{C821B7F0-31FA-4D90-9454-1C34EBC7DAAD}"/>
    <cellStyle name="40% - Accent3 2" xfId="77" xr:uid="{75A6C81A-0B16-404B-96F5-0BED0DB30F09}"/>
    <cellStyle name="40% - Accent4 2" xfId="78" xr:uid="{BE78262A-87CF-4825-B741-F1CA5C67F278}"/>
    <cellStyle name="40% - Accent5 2" xfId="79" xr:uid="{F870D5F1-1C48-49B7-97C7-62F220B4254C}"/>
    <cellStyle name="40% - Accent6 2" xfId="80" xr:uid="{872BDEE9-BB80-4D48-9786-9F6F19CDC48B}"/>
    <cellStyle name="40% - Énfasis1" xfId="81" xr:uid="{1CDD486B-CE96-4F91-B88F-182A45211854}"/>
    <cellStyle name="40% - Énfasis2" xfId="82" xr:uid="{A98E1565-4453-4660-8AAE-BA34684AB557}"/>
    <cellStyle name="40% - Énfasis3" xfId="83" xr:uid="{E8D0FEB7-CE5C-4CB4-804D-C1D083A61E52}"/>
    <cellStyle name="40% - Énfasis4" xfId="84" xr:uid="{B1A313E8-DCFB-48A2-AB09-D051CA455DDF}"/>
    <cellStyle name="40% - Énfasis5" xfId="85" xr:uid="{8B7D3E6C-82EC-45EF-9A1B-F6F131AD2F06}"/>
    <cellStyle name="40% - Énfasis6" xfId="86" xr:uid="{E775DC6C-F4EA-415C-BB48-2A0C69181325}"/>
    <cellStyle name="60% - 1. jelölőszín" xfId="87" xr:uid="{49C6152C-624A-40FD-A5F3-8395974CA4E0}"/>
    <cellStyle name="60% - 2. jelölőszín" xfId="88" xr:uid="{2E41C737-AA30-4F13-960F-27588FFD0146}"/>
    <cellStyle name="60% - 3. jelölőszín" xfId="89" xr:uid="{AE85B985-6477-4EB2-9548-5751CB602AD9}"/>
    <cellStyle name="60% - 4. jelölőszín" xfId="90" xr:uid="{84CC0D12-42F2-45A1-8804-D8A929EC716A}"/>
    <cellStyle name="60% - 5. jelölőszín" xfId="91" xr:uid="{B45B7BD1-A37F-4F00-93F1-1D4849558E03}"/>
    <cellStyle name="60% - 6. jelölőszín" xfId="92" xr:uid="{3242E1F2-A83B-4074-90EB-816EF0E02C4E}"/>
    <cellStyle name="60% - Accent1 2" xfId="93" xr:uid="{A5F59E7D-DC05-45C9-AC7A-523D594B3F64}"/>
    <cellStyle name="60% - Accent2 2" xfId="94" xr:uid="{A424698E-620B-4C92-82BE-68080FDC3C02}"/>
    <cellStyle name="60% - Accent3 2" xfId="95" xr:uid="{E3336ACE-94F9-441A-8794-35EAB6A46468}"/>
    <cellStyle name="60% - Accent4 2" xfId="96" xr:uid="{7A3BA72C-72F8-4F91-8B4F-6EF8B0DCAB7F}"/>
    <cellStyle name="60% - Accent5 2" xfId="97" xr:uid="{5D14D8CD-E5C9-43D9-9B17-58FEC60F977A}"/>
    <cellStyle name="60% - Accent6 2" xfId="98" xr:uid="{D1B936A3-8D59-4B74-A296-762AC46A9579}"/>
    <cellStyle name="60% - Énfasis1" xfId="99" xr:uid="{FB2B9EBA-6C4E-463A-B64C-D2DBD73F27C0}"/>
    <cellStyle name="60% - Énfasis2" xfId="100" xr:uid="{435C1ABC-3C55-4E0D-8D72-CCFE08CE881C}"/>
    <cellStyle name="60% - Énfasis3" xfId="101" xr:uid="{35D888BE-804B-441A-A446-BE1D236E973D}"/>
    <cellStyle name="60% - Énfasis4" xfId="102" xr:uid="{C550C410-C8E1-4955-A821-D7B96A559349}"/>
    <cellStyle name="60% - Énfasis5" xfId="103" xr:uid="{18BDDB1D-D7D0-4404-AA25-4899E52D3A3A}"/>
    <cellStyle name="60% - Énfasis6" xfId="104" xr:uid="{D2CB45CF-1ADD-4A67-B27D-3E571C628DC2}"/>
    <cellStyle name="Accent1 2" xfId="105" xr:uid="{63D851B8-253F-49EE-AD11-A5754DA1AE96}"/>
    <cellStyle name="Accent2 2" xfId="106" xr:uid="{43156F46-F9EC-4A11-AC0D-CAE7DEBBCA88}"/>
    <cellStyle name="Accent3 2" xfId="107" xr:uid="{CA6DD698-7682-4AC3-810C-E3117900C225}"/>
    <cellStyle name="Accent4 2" xfId="108" xr:uid="{51B8B540-C979-4896-9FFD-ED0BF801BBB4}"/>
    <cellStyle name="Accent5 2" xfId="109" xr:uid="{0CF8A7D4-1A7A-436B-A15E-5A883FD0D481}"/>
    <cellStyle name="Accent6 2" xfId="110" xr:uid="{1BCA47D5-A6B3-4A24-A445-6B8E5A44ACE6}"/>
    <cellStyle name="AnnotationCells" xfId="111" xr:uid="{C8028E80-5538-420F-9172-F56FACFDCCC4}"/>
    <cellStyle name="Bad 2" xfId="112" xr:uid="{60B8EC26-0218-4142-B52B-45D82F4629EC}"/>
    <cellStyle name="Bevitel" xfId="113" xr:uid="{168C1714-E027-4D73-8CD2-9A4C08E9940A}"/>
    <cellStyle name="Buena" xfId="114" xr:uid="{3F6DA54F-5E6B-4D38-9C86-2B5A93765410}"/>
    <cellStyle name="Calculation 2" xfId="115" xr:uid="{D3759C05-1E77-4C53-8AC7-8C2427BC1061}"/>
    <cellStyle name="Cálculo" xfId="116" xr:uid="{EFAD1B91-556A-4F15-9E2C-38895565DB2C}"/>
    <cellStyle name="Celda de comprobación" xfId="117" xr:uid="{3F46F46E-8CEA-4D59-8B80-8ABCA151F65E}"/>
    <cellStyle name="Celda vinculada" xfId="118" xr:uid="{D9AFF094-6A2B-43F0-A74D-6B7631CFCDFE}"/>
    <cellStyle name="Check Cell 2" xfId="119" xr:uid="{E52D4065-F5BE-42B2-899C-F731FFB5359D}"/>
    <cellStyle name="Cím" xfId="120" xr:uid="{D37C72C6-488C-4D33-B3E5-C3FB879F57F7}"/>
    <cellStyle name="Címsor 1" xfId="121" xr:uid="{278B448B-C406-4441-B44F-096917499CBF}"/>
    <cellStyle name="Címsor 2" xfId="122" xr:uid="{00E8F641-D2A5-468B-B011-A1088E388DA1}"/>
    <cellStyle name="Címsor 3" xfId="123" xr:uid="{6D67F140-5EAA-4D51-BBF8-B944B5196BE2}"/>
    <cellStyle name="Címsor 4" xfId="124" xr:uid="{F9A24BF8-7B62-4CD0-877F-E6448E28BB0B}"/>
    <cellStyle name="Comma 10" xfId="14" xr:uid="{00000000-0005-0000-0000-000001000000}"/>
    <cellStyle name="Comma 2" xfId="15" xr:uid="{00000000-0005-0000-0000-000002000000}"/>
    <cellStyle name="Comma 2 54" xfId="16" xr:uid="{00000000-0005-0000-0000-000003000000}"/>
    <cellStyle name="Comma 2_5" xfId="125" xr:uid="{9A09C668-8A45-4A0D-ABAF-ABAD3B8AE191}"/>
    <cellStyle name="DataCells" xfId="126" xr:uid="{0B6F5F62-8940-4AEB-8759-225CCD7B090E}"/>
    <cellStyle name="Ellenőrzőcella" xfId="127" xr:uid="{81D26741-3E7B-4374-B242-F8592DCCE829}"/>
    <cellStyle name="Encabezado 4" xfId="128" xr:uid="{2AD6FAA1-AA4E-4A6E-84CD-E4BED1D331C2}"/>
    <cellStyle name="Énfasis1" xfId="129" xr:uid="{744DCC2F-8E48-4B6A-8D73-645031783002}"/>
    <cellStyle name="Énfasis2" xfId="130" xr:uid="{D9115604-F5D7-45A8-9D18-61FA3279EE64}"/>
    <cellStyle name="Énfasis3" xfId="131" xr:uid="{07056A3B-4F20-4436-87EF-47628E2F6237}"/>
    <cellStyle name="Énfasis4" xfId="132" xr:uid="{3CF11A73-DBDF-4C6D-8DB1-8CBA1E07B677}"/>
    <cellStyle name="Énfasis5" xfId="133" xr:uid="{0F7B4A16-BF4A-498F-8E2F-ECD40CC38830}"/>
    <cellStyle name="Énfasis6" xfId="134" xr:uid="{5CEC89D3-E0DE-4A8D-8F7F-2BB8C71BFE78}"/>
    <cellStyle name="Entrada" xfId="135" xr:uid="{9809B38F-27C2-47EE-A8A0-E9FFA6B70723}"/>
    <cellStyle name="Explanatory Text 2" xfId="136" xr:uid="{8E183ED6-D237-4401-BCCF-CC9C5C340F91}"/>
    <cellStyle name="Figyelmeztetés" xfId="137" xr:uid="{F909C216-1511-4502-AF4E-10F61FEB5914}"/>
    <cellStyle name="Good 2" xfId="138" xr:uid="{444564D3-DF4C-43E6-BEF3-858813CF7FB8}"/>
    <cellStyle name="greyed" xfId="22" xr:uid="{00000000-0005-0000-0000-000001000000}"/>
    <cellStyle name="Heading 1 2" xfId="19" xr:uid="{00000000-0005-0000-0000-000002000000}"/>
    <cellStyle name="Heading 2 2" xfId="20" xr:uid="{00000000-0005-0000-0000-000003000000}"/>
    <cellStyle name="Heading 3 2" xfId="139" xr:uid="{EECAB504-FA06-4091-8705-D2BB0B4CDDE2}"/>
    <cellStyle name="Heading 4 2" xfId="140" xr:uid="{5D0E686A-4792-4802-AA59-5FB01CA5B221}"/>
    <cellStyle name="HeadingTable" xfId="21" xr:uid="{00000000-0005-0000-0000-000004000000}"/>
    <cellStyle name="HeadingTable 2" xfId="247" xr:uid="{DD027D14-F7D8-481E-B236-55173FBA14EA}"/>
    <cellStyle name="highlightExposure" xfId="141" xr:uid="{11F510A3-D885-44F9-9FA9-A1244105CF3C}"/>
    <cellStyle name="highlightText" xfId="142" xr:uid="{50C052A0-FF6F-4DBB-A5AA-1591FD01D295}"/>
    <cellStyle name="Hipervínculo 2" xfId="143" xr:uid="{FE57D1D6-EE8E-4650-926F-FBBB43266EF1}"/>
    <cellStyle name="Hivatkozott cella" xfId="144" xr:uid="{FD37E554-6A6A-4F5F-B73D-A865FAA9F696}"/>
    <cellStyle name="Hyperlink 2" xfId="13" xr:uid="{00000000-0005-0000-0000-000005000000}"/>
    <cellStyle name="Hyperlink 3" xfId="145" xr:uid="{29463B16-7ECB-4868-BA95-D825BFB98521}"/>
    <cellStyle name="Hyperlink 3 2" xfId="146" xr:uid="{BE9445BE-AA50-44B4-B9E3-A67C4CEB6C51}"/>
    <cellStyle name="Incorrecto" xfId="147" xr:uid="{CF738401-D085-48B1-A4B3-16EDDCE79C5B}"/>
    <cellStyle name="Input 2" xfId="148" xr:uid="{CA15DF89-DFEA-4014-8592-F4D42C8907C3}"/>
    <cellStyle name="inputExposure" xfId="149" xr:uid="{6D335BCE-9D14-4B82-89B3-02A2DE772361}"/>
    <cellStyle name="Jegyzet" xfId="150" xr:uid="{8004BBD0-387C-40C6-9D15-D1071451BFAA}"/>
    <cellStyle name="Jelölőszín (1)" xfId="151" xr:uid="{6497411C-B697-4EFD-8F04-936934B4FA44}"/>
    <cellStyle name="Jelölőszín (2)" xfId="152" xr:uid="{8578DEA9-7F74-42B7-8C74-EB015BE99FCF}"/>
    <cellStyle name="Jelölőszín (3)" xfId="153" xr:uid="{0C2198E3-2C58-452D-B30F-54CDFBF72C5C}"/>
    <cellStyle name="Jelölőszín (4)" xfId="154" xr:uid="{01A2061F-67B1-45F8-9FC1-28DEB61EE274}"/>
    <cellStyle name="Jelölőszín (5)" xfId="155" xr:uid="{0052F6B7-5A7E-48DB-92F3-20F3203ACC10}"/>
    <cellStyle name="Jelölőszín (6)" xfId="156" xr:uid="{6360959A-0BCC-4F37-9110-3469B83BAE3D}"/>
    <cellStyle name="Jó" xfId="157" xr:uid="{F746642D-0559-4111-BB99-3F3B385004C1}"/>
    <cellStyle name="Kimenet" xfId="158" xr:uid="{2D6752EE-9137-455F-A302-7E2E7F511C68}"/>
    <cellStyle name="Komma" xfId="8" builtinId="3"/>
    <cellStyle name="Komma 2" xfId="6" xr:uid="{571BFB7B-E9CD-4626-A91F-501DBDE73B44}"/>
    <cellStyle name="Komma 3" xfId="250" xr:uid="{7C4B0B92-EA37-47C3-AE3C-F56673EF5FCC}"/>
    <cellStyle name="Lien hypertexte 2" xfId="159" xr:uid="{07BA1705-FD19-42C8-B217-F6C003D0E043}"/>
    <cellStyle name="Lien hypertexte 3" xfId="160" xr:uid="{C2C793CD-265A-45F1-82A6-D2C03B4E54B2}"/>
    <cellStyle name="Link" xfId="11" builtinId="8"/>
    <cellStyle name="Link 2" xfId="12" xr:uid="{00000000-0005-0000-0000-00003E000000}"/>
    <cellStyle name="Linked Cell 2" xfId="161" xr:uid="{41AD04F1-58D3-477A-B8F8-92956387C935}"/>
    <cellStyle name="Magyarázó szöveg" xfId="162" xr:uid="{876D8072-6ED6-435A-9C3F-F4404DDC4A21}"/>
    <cellStyle name="Millares 2" xfId="163" xr:uid="{FC40DFE0-2F63-428F-82F6-5C1C229D5D71}"/>
    <cellStyle name="Millares 2 2" xfId="164" xr:uid="{9A821A1B-CDA8-483E-8910-BAC6A2E15A16}"/>
    <cellStyle name="Millares 3" xfId="165" xr:uid="{9D7C1CE4-6253-41FD-BBA5-73949ECB0E3F}"/>
    <cellStyle name="Millares 3 2" xfId="166" xr:uid="{4BF1AD61-12C7-4323-90A4-3DF042D8FF4A}"/>
    <cellStyle name="Navadno_List1" xfId="167" xr:uid="{AA8E8ED2-6FFF-4E2F-8020-20A60E41581B}"/>
    <cellStyle name="Neutral 2" xfId="168" xr:uid="{03C6288E-BA0E-4F21-A862-1BCEDBC39D7D}"/>
    <cellStyle name="Normal" xfId="0" builtinId="0"/>
    <cellStyle name="Normal 16" xfId="25" xr:uid="{4E65F60D-1EE3-4AB5-8328-541C3C7632DC}"/>
    <cellStyle name="Normal 2" xfId="2" xr:uid="{00000000-0005-0000-0000-000030000000}"/>
    <cellStyle name="Normal 2 2" xfId="24" xr:uid="{00000000-0005-0000-0000-000008000000}"/>
    <cellStyle name="Normal 2 2 2" xfId="23" xr:uid="{00000000-0005-0000-0000-000009000000}"/>
    <cellStyle name="Normal 2 2 2 2" xfId="17" xr:uid="{00000000-0005-0000-0000-000007000000}"/>
    <cellStyle name="Normal 2 2 3" xfId="170" xr:uid="{E156D197-5AD1-47A0-9035-56E063D4D9B5}"/>
    <cellStyle name="Normal 2 2 3 2" xfId="171" xr:uid="{EF89CCB0-332B-410A-9ABB-5566116C639F}"/>
    <cellStyle name="Normal 2 2 4" xfId="246" xr:uid="{361EC891-4B0F-416F-BED8-F5E7A840B3C1}"/>
    <cellStyle name="Normal 2 2_5" xfId="169" xr:uid="{DA0265DF-6816-4E4E-BDC9-DFC6BD0B6CF9}"/>
    <cellStyle name="Normal 2 3" xfId="172" xr:uid="{7944DA52-2C3E-45F7-9A34-13A6BEF040D8}"/>
    <cellStyle name="Normal 2 5" xfId="173" xr:uid="{A5F56FDC-B66C-4903-B242-4EA57F2F235E}"/>
    <cellStyle name="Normal 2_~0149226" xfId="174" xr:uid="{EE0C57B1-FF11-44B7-A7BA-4337A9D658AB}"/>
    <cellStyle name="Normal 3" xfId="4" xr:uid="{D297B743-6BBB-4555-9CC6-FA7A54C93412}"/>
    <cellStyle name="Normal 3 2" xfId="175" xr:uid="{D8F35BA5-07F7-497F-9116-10D6C8CCFC1D}"/>
    <cellStyle name="Normal 3 3" xfId="176" xr:uid="{DA448E86-ABB3-47A8-B9C9-78CA73106A79}"/>
    <cellStyle name="Normal 3 4" xfId="177" xr:uid="{1F46792F-B330-4B88-802E-EA267924A469}"/>
    <cellStyle name="Normal 3 5" xfId="248" xr:uid="{C6568997-E0DA-43EB-9485-0B5E80F139F5}"/>
    <cellStyle name="Normal 3_~1520012" xfId="178" xr:uid="{6544989B-F995-4873-B1ED-BE4D7248A0F9}"/>
    <cellStyle name="Normal 4" xfId="179" xr:uid="{65B3C745-4D4E-41D1-853C-6F7B5DD68A8E}"/>
    <cellStyle name="Normal 4 2" xfId="180" xr:uid="{799D4ED9-D12D-4CA1-9587-20E53AA6CFF6}"/>
    <cellStyle name="Normal 5" xfId="181" xr:uid="{8592D371-D978-49E3-B5D4-0BF5941C7478}"/>
    <cellStyle name="Normal 5 2" xfId="182" xr:uid="{1D8E30E5-F3E0-424D-857C-82FA04C9BFFF}"/>
    <cellStyle name="Normal 5_20130128_ITS on reporting_Annex I_CA" xfId="183" xr:uid="{0BF6A92B-438E-45C0-9970-7322D16C3F44}"/>
    <cellStyle name="Normal 6" xfId="184" xr:uid="{3781D254-761E-423A-974C-6356748AC162}"/>
    <cellStyle name="Normal 7" xfId="185" xr:uid="{8E07D017-D6CC-41CB-9AC8-47A4694B7F39}"/>
    <cellStyle name="Normal 7 2" xfId="186" xr:uid="{82179A07-3C1F-471A-8577-0BF402FE266B}"/>
    <cellStyle name="Normal 8" xfId="187" xr:uid="{E6C032BC-AAB0-4D2B-B4E6-24DC5CE0F823}"/>
    <cellStyle name="Normal 9" xfId="188" xr:uid="{D324514F-6D00-46C9-8DEC-7D7A07378110}"/>
    <cellStyle name="Normale_2011 04 14 Templates for stress test_bcl" xfId="189" xr:uid="{D28298F2-1448-4EB5-9066-EE8B412BE7BF}"/>
    <cellStyle name="Notas" xfId="190" xr:uid="{D6138F07-D39F-4B2E-8661-F82B1FEAF3D7}"/>
    <cellStyle name="Note 2" xfId="191" xr:uid="{C353D18E-E5C9-4C17-BDDF-4C1D14C1E703}"/>
    <cellStyle name="Note 3" xfId="192" xr:uid="{C8A0F5F3-1F68-4597-8D94-E0B6428ED35C}"/>
    <cellStyle name="optionalExposure" xfId="10" xr:uid="{95B7D537-DFB7-4794-AF66-76FEFA96F1D3}"/>
    <cellStyle name="optionalExposure 2" xfId="249" xr:uid="{666A1ACE-2F4E-43A2-A49B-7DAAE2BA1F62}"/>
    <cellStyle name="Output 2" xfId="193" xr:uid="{47A03606-F822-4C7F-9162-C624FE026C54}"/>
    <cellStyle name="Percent 2" xfId="194" xr:uid="{24B2A842-2FBB-4059-A262-4AA80F9EDCD9}"/>
    <cellStyle name="Porcentual 2" xfId="195" xr:uid="{F8C67236-F41D-49F8-ACAB-616ABC58BD2E}"/>
    <cellStyle name="Porcentual 2 2" xfId="196" xr:uid="{7325D172-5011-467C-807F-A3A01C43585E}"/>
    <cellStyle name="Procent" xfId="18" builtinId="5"/>
    <cellStyle name="Procent 2" xfId="7" xr:uid="{C9D7D6D8-9937-47E2-958C-A867BAD8D5FC}"/>
    <cellStyle name="Processing Cell" xfId="197" xr:uid="{C08C2A57-FC7F-48E0-BFC4-275832C7A878}"/>
    <cellStyle name="Prozent 2" xfId="198" xr:uid="{51390B72-6186-40FA-9588-38838AA4139E}"/>
    <cellStyle name="Rossz" xfId="199" xr:uid="{8C77BD82-8719-45D0-8DB4-3B6A4A6ABC77}"/>
    <cellStyle name="Salida" xfId="200" xr:uid="{2D090E4D-46D7-436A-8757-2CCE25C331D5}"/>
    <cellStyle name="SAS FM Client calculated data cell (data entry table)" xfId="201" xr:uid="{4052D853-BB9B-4934-8119-59B252BD9EEA}"/>
    <cellStyle name="SAS FM Client calculated data cell (data entry table) 2" xfId="202" xr:uid="{CB2DEF16-4EFB-4671-A3FC-0ADBDA106D91}"/>
    <cellStyle name="SAS FM Client calculated data cell (read only table)" xfId="203" xr:uid="{5BED2E37-3315-46B3-9941-790338DC3095}"/>
    <cellStyle name="SAS FM Client calculated data cell (read only table) 2" xfId="204" xr:uid="{752DBD7F-BBB7-4F35-A7C8-31EEA912BAFD}"/>
    <cellStyle name="SAS FM Column drillable header" xfId="205" xr:uid="{6980F94C-5570-4650-ADD8-604E628F7A23}"/>
    <cellStyle name="SAS FM Column header" xfId="206" xr:uid="{48A4868F-FCD5-4B19-A93F-365B423E6186}"/>
    <cellStyle name="SAS FM Drill path" xfId="207" xr:uid="{B62FB1E2-7308-4BE3-B01A-81B64D912FB7}"/>
    <cellStyle name="SAS FM Invalid data cell" xfId="208" xr:uid="{849D724A-3809-4B10-869D-E172B3EA3BED}"/>
    <cellStyle name="SAS FM Invalid data cell 2" xfId="209" xr:uid="{6CC14E8A-BE36-4F3F-8090-6402D3A29B20}"/>
    <cellStyle name="SAS FM No query data cell" xfId="210" xr:uid="{743DD71E-4F6E-4D6A-B0B8-A626A698547B}"/>
    <cellStyle name="SAS FM No query data cell 2" xfId="211" xr:uid="{6164CB1D-7871-4151-8784-92E04A862AEB}"/>
    <cellStyle name="SAS FM Protected member data cell" xfId="212" xr:uid="{B5E8C764-7DB0-4405-93B7-71840ED566B6}"/>
    <cellStyle name="SAS FM Protected member data cell 2" xfId="213" xr:uid="{E84BE85E-3739-46E0-A099-79EC3093AAD7}"/>
    <cellStyle name="SAS FM Read-only data cell (data entry table)" xfId="214" xr:uid="{300AA437-0923-444D-B3B4-85BA559B0919}"/>
    <cellStyle name="SAS FM Read-only data cell (data entry table) 2" xfId="215" xr:uid="{08C732E4-BE63-4655-8804-3B70860109E5}"/>
    <cellStyle name="SAS FM Read-only data cell (read-only table)" xfId="216" xr:uid="{72775E19-03CF-4C45-8ED2-944C32A7D1B8}"/>
    <cellStyle name="SAS FM Read-only data cell (read-only table) 2" xfId="217" xr:uid="{8D01E711-079C-4E96-B9F4-2784D21BDB60}"/>
    <cellStyle name="SAS FM Row drillable header" xfId="5" xr:uid="{6C94983A-365D-4D7B-8595-08C9FEFC8555}"/>
    <cellStyle name="SAS FM Row header" xfId="218" xr:uid="{7E1646E1-2849-4FF3-9FC5-2FAF3E466A6A}"/>
    <cellStyle name="SAS FM Slicers" xfId="219" xr:uid="{AC80E14A-F6B0-4894-89B8-538B256B15BC}"/>
    <cellStyle name="SAS FM Supplemented member data cell" xfId="220" xr:uid="{31ABAC72-054D-48B6-8A5A-B7FFE8987D79}"/>
    <cellStyle name="SAS FM Supplemented member data cell 2" xfId="221" xr:uid="{1180CAC4-45C7-48C3-AA83-779B04989812}"/>
    <cellStyle name="SAS FM Writeable data cell" xfId="222" xr:uid="{FF63C345-F0AF-45D3-BCF7-C12AB9775F2C}"/>
    <cellStyle name="SAS FM Writeable data cell 2" xfId="223" xr:uid="{BE98BC44-5B3E-4A6F-86AA-531E3DB2B1A4}"/>
    <cellStyle name="Semleges" xfId="224" xr:uid="{8729699A-9E52-415B-BBDB-C05D785BDB47}"/>
    <cellStyle name="showExposure" xfId="225" xr:uid="{D6F39989-93A8-4911-9C62-F1C9A0B50783}"/>
    <cellStyle name="Standard 2" xfId="226" xr:uid="{D115A3D2-521D-4987-A9EE-196937270155}"/>
    <cellStyle name="Standard 3" xfId="227" xr:uid="{15B500AA-AEBE-4A9E-A736-AEFD97A1A0BD}"/>
    <cellStyle name="Standard 3 2" xfId="228" xr:uid="{728FEC1C-3D1C-4B25-9319-83038D3226C3}"/>
    <cellStyle name="Standard 4" xfId="229" xr:uid="{049B1ED8-D76E-4111-A965-21B89EC89CC4}"/>
    <cellStyle name="Standard 6" xfId="230" xr:uid="{2E180B75-CC26-4989-9DEF-8D28D2E0A266}"/>
    <cellStyle name="Standard_20100129_1559 Jentsch_COREP ON 20100129 COREP preliminary proposal_CR SA" xfId="231" xr:uid="{20A031C3-97F4-47C9-864F-116CA602D9ED}"/>
    <cellStyle name="Számítás" xfId="232" xr:uid="{73E00DEC-4118-4CCD-920F-48936F3A322B}"/>
    <cellStyle name="TemplateCollectionStyle" xfId="233" xr:uid="{2BE4174C-C36C-43F3-B8D2-FCB943DCAC46}"/>
    <cellStyle name="Texto de advertencia" xfId="234" xr:uid="{210EB652-87CE-4469-92E5-FF3D1D0257F8}"/>
    <cellStyle name="Texto explicativo" xfId="235" xr:uid="{E2D914C1-D56B-4A22-A110-36246EA200CF}"/>
    <cellStyle name="Title 2" xfId="236" xr:uid="{D781F9A0-1F8D-40BF-A799-5366367ACDC8}"/>
    <cellStyle name="Title2" xfId="237" xr:uid="{6911287E-5F26-400D-9AA3-3F514632E535}"/>
    <cellStyle name="Título" xfId="238" xr:uid="{633D222F-2571-4C4D-8A1B-3FD7DFF6332E}"/>
    <cellStyle name="Título 1" xfId="239" xr:uid="{F94551D3-C200-4EE0-ADDA-A5DF6F86F388}"/>
    <cellStyle name="Título 2" xfId="240" xr:uid="{D874D1F7-50CD-4E37-A2F7-78B2D7D0ECAB}"/>
    <cellStyle name="Título 3" xfId="241" xr:uid="{9DD1C4B1-EE45-48C5-98BB-3729A88FC54D}"/>
    <cellStyle name="Título_20091015 DE_Proposed amendments to CR SEC_MKR" xfId="242" xr:uid="{2AC530C4-AD7C-40BE-92FE-642C2A2BF3F1}"/>
    <cellStyle name="Total 2" xfId="243" xr:uid="{A7DD833D-3C1D-48E2-ABFC-07D4FAB4734A}"/>
    <cellStyle name="Valuta 2" xfId="1" xr:uid="{00000000-0005-0000-0000-00002F000000}"/>
    <cellStyle name="Valuta 3" xfId="3" xr:uid="{00000000-0005-0000-0000-000031000000}"/>
    <cellStyle name="Warning Text 2" xfId="244" xr:uid="{DD9BBE1D-C23D-4818-9C19-BEBFBCE36477}"/>
    <cellStyle name="Összesen" xfId="245" xr:uid="{01158770-7C14-4CE2-97D1-90C7BE37D7E8}"/>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0.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5.xml"/><Relationship Id="rId77" Type="http://schemas.openxmlformats.org/officeDocument/2006/relationships/externalLink" Target="externalLinks/externalLink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8.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6.xml"/><Relationship Id="rId75" Type="http://schemas.openxmlformats.org/officeDocument/2006/relationships/externalLink" Target="externalLinks/externalLink11.xml"/><Relationship Id="rId83"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1.xml"/><Relationship Id="rId73" Type="http://schemas.openxmlformats.org/officeDocument/2006/relationships/externalLink" Target="externalLinks/externalLink9.xml"/><Relationship Id="rId78" Type="http://schemas.openxmlformats.org/officeDocument/2006/relationships/externalLink" Target="externalLinks/externalLink14.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2.xml"/><Relationship Id="rId7" Type="http://schemas.openxmlformats.org/officeDocument/2006/relationships/worksheet" Target="worksheets/sheet7.xml"/><Relationship Id="rId71" Type="http://schemas.openxmlformats.org/officeDocument/2006/relationships/externalLink" Target="externalLinks/externalLink7.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OKO\Rating\Kvartalsrapportering\Rapportering\2011%203Q\Rapportsystem\5.%20Rating_CapitalLiquidit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Pr&#230;sentation%20Rating%20&#216;koRes-Kap.forhold_Quarter.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Benchmark%20skabelon%203.%20kva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PPT"/>
      <sheetName val="ØK_Data"/>
      <sheetName val="CL_Data"/>
      <sheetName val="Tabel_præ"/>
      <sheetName val="Q_Graf_Præ"/>
      <sheetName val="CL1"/>
      <sheetName val="CL2"/>
      <sheetName val="CL2a"/>
      <sheetName val="CL3"/>
      <sheetName val="CL3a"/>
      <sheetName val="CL3b"/>
      <sheetName val="CL4"/>
      <sheetName val="CL5"/>
      <sheetName val="CL6"/>
      <sheetName val="CL7"/>
      <sheetName val="CL7a"/>
      <sheetName val="CL7b"/>
      <sheetName val="CL8"/>
      <sheetName val="CL9"/>
      <sheetName val="CL10"/>
      <sheetName val="CL11"/>
      <sheetName val="CL12"/>
      <sheetName val="CL13"/>
      <sheetName val="2004, 3. kvt - koncern"/>
      <sheetName val="2005, halvår - koncern"/>
      <sheetName val="2004, 2. kvt. - koncern"/>
      <sheetName val="2003"/>
      <sheetName val="2005, 1. kvt - koncern"/>
      <sheetName val="2004 1. kvt"/>
      <sheetName val="Diagram2"/>
    </sheetNames>
    <sheetDataSet>
      <sheetData sheetId="0"/>
      <sheetData sheetId="1"/>
      <sheetData sheetId="2"/>
      <sheetData sheetId="3"/>
      <sheetData sheetId="4"/>
      <sheetData sheetId="5"/>
      <sheetData sheetId="6">
        <row r="3">
          <cell r="J3">
            <v>1</v>
          </cell>
          <cell r="K3" t="str">
            <v>CapitalLiquidity - Q1 1999</v>
          </cell>
          <cell r="L3" t="str">
            <v>YTD 99</v>
          </cell>
          <cell r="M3" t="str">
            <v>Q1 99</v>
          </cell>
          <cell r="N3">
            <v>1999</v>
          </cell>
          <cell r="O3" t="str">
            <v>YTD 1999</v>
          </cell>
          <cell r="P3" t="str">
            <v>Q1</v>
          </cell>
          <cell r="Q3">
            <v>1999</v>
          </cell>
          <cell r="R3" t="str">
            <v>99</v>
          </cell>
          <cell r="S3" t="str">
            <v>99</v>
          </cell>
          <cell r="T3">
            <v>1</v>
          </cell>
          <cell r="U3">
            <v>1999</v>
          </cell>
          <cell r="V3" t="str">
            <v>99</v>
          </cell>
          <cell r="W3" t="str">
            <v>K</v>
          </cell>
          <cell r="X3" t="str">
            <v>Q</v>
          </cell>
          <cell r="Y3" t="str">
            <v>1999 1Q</v>
          </cell>
          <cell r="Z3" t="str">
            <v>Q1 1999</v>
          </cell>
          <cell r="AA3" t="str">
            <v>YTD
1999</v>
          </cell>
        </row>
        <row r="4">
          <cell r="J4">
            <v>2</v>
          </cell>
          <cell r="K4" t="str">
            <v>CapitalLiquidity - Q2 1999</v>
          </cell>
          <cell r="L4" t="str">
            <v>YTD 99</v>
          </cell>
          <cell r="M4" t="str">
            <v>Q2 99</v>
          </cell>
          <cell r="N4">
            <v>1999</v>
          </cell>
          <cell r="O4" t="str">
            <v>YTD 1999</v>
          </cell>
          <cell r="P4" t="str">
            <v>Q2</v>
          </cell>
          <cell r="Q4"/>
          <cell r="R4"/>
          <cell r="S4" t="str">
            <v>99</v>
          </cell>
          <cell r="T4">
            <v>2</v>
          </cell>
          <cell r="U4">
            <v>1999</v>
          </cell>
          <cell r="V4" t="str">
            <v>99</v>
          </cell>
          <cell r="W4" t="str">
            <v>K</v>
          </cell>
          <cell r="X4" t="str">
            <v>Q</v>
          </cell>
          <cell r="Y4" t="str">
            <v>1999 2Q</v>
          </cell>
          <cell r="Z4" t="str">
            <v>Q2 1999</v>
          </cell>
          <cell r="AA4" t="str">
            <v>YTD
1999</v>
          </cell>
        </row>
        <row r="5">
          <cell r="J5">
            <v>3</v>
          </cell>
          <cell r="K5" t="str">
            <v>CapitalLiquidity - Q3 1999</v>
          </cell>
          <cell r="L5" t="str">
            <v>YTD 99</v>
          </cell>
          <cell r="M5" t="str">
            <v>Q3 99</v>
          </cell>
          <cell r="N5">
            <v>1999</v>
          </cell>
          <cell r="O5" t="str">
            <v>YTD 1999</v>
          </cell>
          <cell r="P5" t="str">
            <v>Q3</v>
          </cell>
          <cell r="Q5"/>
          <cell r="R5"/>
          <cell r="S5" t="str">
            <v>99</v>
          </cell>
          <cell r="T5">
            <v>3</v>
          </cell>
          <cell r="U5">
            <v>1999</v>
          </cell>
          <cell r="V5" t="str">
            <v>99</v>
          </cell>
          <cell r="W5" t="str">
            <v>K</v>
          </cell>
          <cell r="X5" t="str">
            <v>Q</v>
          </cell>
          <cell r="Y5" t="str">
            <v>1999 3Q</v>
          </cell>
          <cell r="Z5" t="str">
            <v>Q3 1999</v>
          </cell>
          <cell r="AA5" t="str">
            <v>YTD
1999</v>
          </cell>
        </row>
        <row r="6">
          <cell r="J6">
            <v>4</v>
          </cell>
          <cell r="K6" t="str">
            <v>CapitalLiquidity - Q4 1999</v>
          </cell>
          <cell r="L6" t="str">
            <v>1999</v>
          </cell>
          <cell r="M6" t="str">
            <v>Q4 99</v>
          </cell>
          <cell r="N6">
            <v>1999</v>
          </cell>
          <cell r="O6" t="str">
            <v>1999</v>
          </cell>
          <cell r="P6" t="str">
            <v>Q4</v>
          </cell>
          <cell r="Q6"/>
          <cell r="R6"/>
          <cell r="S6" t="str">
            <v>99</v>
          </cell>
          <cell r="T6">
            <v>4</v>
          </cell>
          <cell r="U6">
            <v>1999</v>
          </cell>
          <cell r="V6" t="str">
            <v>99</v>
          </cell>
          <cell r="W6" t="str">
            <v>K</v>
          </cell>
          <cell r="X6" t="str">
            <v>Q</v>
          </cell>
          <cell r="Y6" t="str">
            <v>1999 4Q</v>
          </cell>
          <cell r="Z6" t="str">
            <v>Q4 1999</v>
          </cell>
          <cell r="AA6" t="str">
            <v>YTD
1999</v>
          </cell>
        </row>
        <row r="7">
          <cell r="J7">
            <v>5</v>
          </cell>
          <cell r="K7" t="str">
            <v>CapitalLiquidity - Q1 2000</v>
          </cell>
          <cell r="L7" t="str">
            <v>YTD 00</v>
          </cell>
          <cell r="M7" t="str">
            <v>Q1 00</v>
          </cell>
          <cell r="N7">
            <v>2000</v>
          </cell>
          <cell r="O7" t="str">
            <v>YTD 2000</v>
          </cell>
          <cell r="P7" t="str">
            <v>Q1</v>
          </cell>
          <cell r="Q7">
            <v>2000</v>
          </cell>
          <cell r="R7" t="str">
            <v>00</v>
          </cell>
          <cell r="S7" t="str">
            <v>00</v>
          </cell>
          <cell r="T7">
            <v>1</v>
          </cell>
          <cell r="U7">
            <v>2000</v>
          </cell>
          <cell r="V7" t="str">
            <v>00</v>
          </cell>
          <cell r="W7" t="str">
            <v>K</v>
          </cell>
          <cell r="X7" t="str">
            <v>Q</v>
          </cell>
          <cell r="Y7" t="str">
            <v>2000 1Q</v>
          </cell>
          <cell r="Z7" t="str">
            <v>Q1 2000</v>
          </cell>
          <cell r="AA7" t="str">
            <v>YTD
2000</v>
          </cell>
        </row>
        <row r="8">
          <cell r="J8">
            <v>6</v>
          </cell>
          <cell r="K8" t="str">
            <v>CapitalLiquidity - Q2 2000</v>
          </cell>
          <cell r="L8" t="str">
            <v>YTD 00</v>
          </cell>
          <cell r="M8" t="str">
            <v>Q2 00</v>
          </cell>
          <cell r="N8">
            <v>2000</v>
          </cell>
          <cell r="O8" t="str">
            <v>YTD 2000</v>
          </cell>
          <cell r="P8" t="str">
            <v>Q2</v>
          </cell>
          <cell r="Q8"/>
          <cell r="R8"/>
          <cell r="S8" t="str">
            <v>00</v>
          </cell>
          <cell r="T8">
            <v>2</v>
          </cell>
          <cell r="U8">
            <v>2000</v>
          </cell>
          <cell r="V8" t="str">
            <v>00</v>
          </cell>
          <cell r="W8" t="str">
            <v>K</v>
          </cell>
          <cell r="X8" t="str">
            <v>Q</v>
          </cell>
          <cell r="Y8" t="str">
            <v>2000 2Q</v>
          </cell>
          <cell r="Z8" t="str">
            <v>Q2 2000</v>
          </cell>
          <cell r="AA8" t="str">
            <v>YTD
2000</v>
          </cell>
        </row>
        <row r="9">
          <cell r="J9">
            <v>7</v>
          </cell>
          <cell r="K9" t="str">
            <v>CapitalLiquidity - Q3 2000</v>
          </cell>
          <cell r="L9" t="str">
            <v>YTD 00</v>
          </cell>
          <cell r="M9" t="str">
            <v>Q3 00</v>
          </cell>
          <cell r="N9">
            <v>2000</v>
          </cell>
          <cell r="O9" t="str">
            <v>YTD 2000</v>
          </cell>
          <cell r="P9" t="str">
            <v>Q3</v>
          </cell>
          <cell r="Q9"/>
          <cell r="R9"/>
          <cell r="S9" t="str">
            <v>00</v>
          </cell>
          <cell r="T9">
            <v>3</v>
          </cell>
          <cell r="U9">
            <v>2000</v>
          </cell>
          <cell r="V9" t="str">
            <v>00</v>
          </cell>
          <cell r="W9" t="str">
            <v>K</v>
          </cell>
          <cell r="X9" t="str">
            <v>Q</v>
          </cell>
          <cell r="Y9" t="str">
            <v>2000 3Q</v>
          </cell>
          <cell r="Z9" t="str">
            <v>Q3 2000</v>
          </cell>
          <cell r="AA9" t="str">
            <v>YTD
2000</v>
          </cell>
        </row>
        <row r="10">
          <cell r="J10">
            <v>8</v>
          </cell>
          <cell r="K10" t="str">
            <v>CapitalLiquidity - Q4 2000</v>
          </cell>
          <cell r="L10" t="str">
            <v>2000</v>
          </cell>
          <cell r="M10" t="str">
            <v>Q4 00</v>
          </cell>
          <cell r="N10">
            <v>2000</v>
          </cell>
          <cell r="O10" t="str">
            <v>2000</v>
          </cell>
          <cell r="P10" t="str">
            <v>Q4</v>
          </cell>
          <cell r="Q10"/>
          <cell r="R10"/>
          <cell r="S10" t="str">
            <v>00</v>
          </cell>
          <cell r="T10">
            <v>4</v>
          </cell>
          <cell r="U10">
            <v>2000</v>
          </cell>
          <cell r="V10" t="str">
            <v>00</v>
          </cell>
          <cell r="W10" t="str">
            <v>K</v>
          </cell>
          <cell r="X10" t="str">
            <v>Q</v>
          </cell>
          <cell r="Y10" t="str">
            <v>2000 4Q</v>
          </cell>
          <cell r="Z10" t="str">
            <v>Q4 2000</v>
          </cell>
          <cell r="AA10" t="str">
            <v>YTD
2000</v>
          </cell>
        </row>
        <row r="11">
          <cell r="J11">
            <v>9</v>
          </cell>
          <cell r="K11" t="str">
            <v>CapitalLiquidity - Q1 2001</v>
          </cell>
          <cell r="L11" t="str">
            <v>YTD 01</v>
          </cell>
          <cell r="M11" t="str">
            <v>Q1 01</v>
          </cell>
          <cell r="N11">
            <v>2001</v>
          </cell>
          <cell r="O11" t="str">
            <v>YTD 2001</v>
          </cell>
          <cell r="P11" t="str">
            <v>Q1</v>
          </cell>
          <cell r="Q11">
            <v>2001</v>
          </cell>
          <cell r="R11" t="str">
            <v>01</v>
          </cell>
          <cell r="S11" t="str">
            <v>01</v>
          </cell>
          <cell r="T11">
            <v>1</v>
          </cell>
          <cell r="U11">
            <v>2001</v>
          </cell>
          <cell r="V11" t="str">
            <v>01</v>
          </cell>
          <cell r="W11" t="str">
            <v>K</v>
          </cell>
          <cell r="X11" t="str">
            <v>Q</v>
          </cell>
          <cell r="Y11" t="str">
            <v>2001 1Q</v>
          </cell>
          <cell r="Z11" t="str">
            <v>Q1 2001</v>
          </cell>
          <cell r="AA11" t="str">
            <v>YTD
2001</v>
          </cell>
        </row>
        <row r="12">
          <cell r="J12">
            <v>10</v>
          </cell>
          <cell r="K12" t="str">
            <v>CapitalLiquidity - Q2 2001</v>
          </cell>
          <cell r="L12" t="str">
            <v>YTD 01</v>
          </cell>
          <cell r="M12" t="str">
            <v>Q2 01</v>
          </cell>
          <cell r="N12">
            <v>2001</v>
          </cell>
          <cell r="O12" t="str">
            <v>YTD 2001</v>
          </cell>
          <cell r="P12" t="str">
            <v>Q2</v>
          </cell>
          <cell r="Q12"/>
          <cell r="R12"/>
          <cell r="S12" t="str">
            <v>01</v>
          </cell>
          <cell r="T12">
            <v>2</v>
          </cell>
          <cell r="U12">
            <v>2001</v>
          </cell>
          <cell r="V12" t="str">
            <v>01</v>
          </cell>
          <cell r="W12" t="str">
            <v>K</v>
          </cell>
          <cell r="X12" t="str">
            <v>Q</v>
          </cell>
          <cell r="Y12" t="str">
            <v>2001 2Q</v>
          </cell>
          <cell r="Z12" t="str">
            <v>Q2 2001</v>
          </cell>
          <cell r="AA12" t="str">
            <v>YTD
2001</v>
          </cell>
        </row>
        <row r="13">
          <cell r="J13">
            <v>11</v>
          </cell>
          <cell r="K13" t="str">
            <v>CapitalLiquidity - Q3 2001</v>
          </cell>
          <cell r="L13" t="str">
            <v>YTD 01</v>
          </cell>
          <cell r="M13" t="str">
            <v>Q3 01</v>
          </cell>
          <cell r="N13">
            <v>2001</v>
          </cell>
          <cell r="O13" t="str">
            <v>YTD 2001</v>
          </cell>
          <cell r="P13" t="str">
            <v>Q3</v>
          </cell>
          <cell r="Q13"/>
          <cell r="R13"/>
          <cell r="S13" t="str">
            <v>01</v>
          </cell>
          <cell r="T13">
            <v>3</v>
          </cell>
          <cell r="U13">
            <v>2001</v>
          </cell>
          <cell r="V13" t="str">
            <v>01</v>
          </cell>
          <cell r="W13" t="str">
            <v>K</v>
          </cell>
          <cell r="X13" t="str">
            <v>Q</v>
          </cell>
          <cell r="Y13" t="str">
            <v>2001 3Q</v>
          </cell>
          <cell r="Z13" t="str">
            <v>Q3 2001</v>
          </cell>
          <cell r="AA13" t="str">
            <v>YTD
2001</v>
          </cell>
        </row>
        <row r="14">
          <cell r="J14">
            <v>12</v>
          </cell>
          <cell r="K14" t="str">
            <v>CapitalLiquidity - Q4 2001</v>
          </cell>
          <cell r="L14" t="str">
            <v>2001</v>
          </cell>
          <cell r="M14" t="str">
            <v>Q4 01</v>
          </cell>
          <cell r="N14">
            <v>2001</v>
          </cell>
          <cell r="O14" t="str">
            <v>2001</v>
          </cell>
          <cell r="P14" t="str">
            <v>Q4</v>
          </cell>
          <cell r="Q14"/>
          <cell r="R14"/>
          <cell r="S14" t="str">
            <v>01</v>
          </cell>
          <cell r="T14">
            <v>4</v>
          </cell>
          <cell r="U14">
            <v>2001</v>
          </cell>
          <cell r="V14" t="str">
            <v>01</v>
          </cell>
          <cell r="W14" t="str">
            <v>K</v>
          </cell>
          <cell r="X14" t="str">
            <v>Q</v>
          </cell>
          <cell r="Y14" t="str">
            <v>2001 4Q</v>
          </cell>
          <cell r="Z14" t="str">
            <v>Q4 2001</v>
          </cell>
          <cell r="AA14" t="str">
            <v>YTD
2001</v>
          </cell>
        </row>
        <row r="15">
          <cell r="J15">
            <v>13</v>
          </cell>
          <cell r="K15" t="str">
            <v>CapitalLiquidity - Q1 2002</v>
          </cell>
          <cell r="L15" t="str">
            <v>YTD 02</v>
          </cell>
          <cell r="M15" t="str">
            <v>Q1 02</v>
          </cell>
          <cell r="N15">
            <v>2002</v>
          </cell>
          <cell r="O15" t="str">
            <v>YTD 2002</v>
          </cell>
          <cell r="P15" t="str">
            <v>Q1</v>
          </cell>
          <cell r="Q15">
            <v>2002</v>
          </cell>
          <cell r="R15" t="str">
            <v>02</v>
          </cell>
          <cell r="S15" t="str">
            <v>02</v>
          </cell>
          <cell r="T15">
            <v>1</v>
          </cell>
          <cell r="U15">
            <v>2002</v>
          </cell>
          <cell r="V15" t="str">
            <v>02</v>
          </cell>
          <cell r="W15" t="str">
            <v>K</v>
          </cell>
          <cell r="X15" t="str">
            <v>Q</v>
          </cell>
          <cell r="Y15" t="str">
            <v>2002 1Q</v>
          </cell>
          <cell r="Z15" t="str">
            <v>Q1 2002</v>
          </cell>
          <cell r="AA15" t="str">
            <v>YTD
2002</v>
          </cell>
        </row>
        <row r="16">
          <cell r="J16">
            <v>14</v>
          </cell>
          <cell r="K16" t="str">
            <v>CapitalLiquidity - Q2 2002</v>
          </cell>
          <cell r="L16" t="str">
            <v>YTD 02</v>
          </cell>
          <cell r="M16" t="str">
            <v>Q2 02</v>
          </cell>
          <cell r="N16">
            <v>2002</v>
          </cell>
          <cell r="O16" t="str">
            <v>YTD 2002</v>
          </cell>
          <cell r="P16" t="str">
            <v>Q2</v>
          </cell>
          <cell r="Q16"/>
          <cell r="R16"/>
          <cell r="S16" t="str">
            <v>02</v>
          </cell>
          <cell r="T16">
            <v>2</v>
          </cell>
          <cell r="U16">
            <v>2002</v>
          </cell>
          <cell r="V16" t="str">
            <v>02</v>
          </cell>
          <cell r="W16" t="str">
            <v>K</v>
          </cell>
          <cell r="X16" t="str">
            <v>Q</v>
          </cell>
          <cell r="Y16" t="str">
            <v>2002 2Q</v>
          </cell>
          <cell r="Z16" t="str">
            <v>Q2 2002</v>
          </cell>
          <cell r="AA16" t="str">
            <v>YTD
2002</v>
          </cell>
        </row>
        <row r="17">
          <cell r="J17">
            <v>15</v>
          </cell>
          <cell r="K17" t="str">
            <v>CapitalLiquidity - Q3 2002</v>
          </cell>
          <cell r="L17" t="str">
            <v>YTD 02</v>
          </cell>
          <cell r="M17" t="str">
            <v>Q3 02</v>
          </cell>
          <cell r="N17">
            <v>2002</v>
          </cell>
          <cell r="O17" t="str">
            <v>YTD 2002</v>
          </cell>
          <cell r="P17" t="str">
            <v>Q3</v>
          </cell>
          <cell r="Q17"/>
          <cell r="R17"/>
          <cell r="S17" t="str">
            <v>02</v>
          </cell>
          <cell r="T17">
            <v>3</v>
          </cell>
          <cell r="U17">
            <v>2002</v>
          </cell>
          <cell r="V17" t="str">
            <v>02</v>
          </cell>
          <cell r="W17" t="str">
            <v>K</v>
          </cell>
          <cell r="X17" t="str">
            <v>Q</v>
          </cell>
          <cell r="Y17" t="str">
            <v>2002 3Q</v>
          </cell>
          <cell r="Z17" t="str">
            <v>Q3 2002</v>
          </cell>
          <cell r="AA17" t="str">
            <v>YTD
2002</v>
          </cell>
        </row>
        <row r="18">
          <cell r="J18">
            <v>16</v>
          </cell>
          <cell r="K18" t="str">
            <v>CapitalLiquidity - Q4 2002</v>
          </cell>
          <cell r="L18" t="str">
            <v>2002</v>
          </cell>
          <cell r="M18" t="str">
            <v>Q4 02</v>
          </cell>
          <cell r="N18">
            <v>2002</v>
          </cell>
          <cell r="O18" t="str">
            <v>2002</v>
          </cell>
          <cell r="P18" t="str">
            <v>Q4</v>
          </cell>
          <cell r="Q18"/>
          <cell r="R18"/>
          <cell r="S18" t="str">
            <v>02</v>
          </cell>
          <cell r="T18">
            <v>4</v>
          </cell>
          <cell r="U18">
            <v>2002</v>
          </cell>
          <cell r="V18" t="str">
            <v>02</v>
          </cell>
          <cell r="W18" t="str">
            <v>K</v>
          </cell>
          <cell r="X18" t="str">
            <v>Q</v>
          </cell>
          <cell r="Y18" t="str">
            <v>2002 4Q</v>
          </cell>
          <cell r="Z18" t="str">
            <v>Q4 2002</v>
          </cell>
          <cell r="AA18" t="str">
            <v>YTD
2002</v>
          </cell>
        </row>
        <row r="19">
          <cell r="J19">
            <v>17</v>
          </cell>
          <cell r="K19" t="str">
            <v>CapitalLiquidity - Q1 2003</v>
          </cell>
          <cell r="L19" t="str">
            <v>YTD 03</v>
          </cell>
          <cell r="M19" t="str">
            <v>Q1 03</v>
          </cell>
          <cell r="N19">
            <v>2003</v>
          </cell>
          <cell r="O19" t="str">
            <v>YTD 2003</v>
          </cell>
          <cell r="P19" t="str">
            <v>Q1</v>
          </cell>
          <cell r="Q19">
            <v>2003</v>
          </cell>
          <cell r="R19" t="str">
            <v>03</v>
          </cell>
          <cell r="S19" t="str">
            <v>03</v>
          </cell>
          <cell r="T19">
            <v>1</v>
          </cell>
          <cell r="U19">
            <v>2003</v>
          </cell>
          <cell r="V19" t="str">
            <v>03</v>
          </cell>
          <cell r="W19" t="str">
            <v>K</v>
          </cell>
          <cell r="X19" t="str">
            <v>Q</v>
          </cell>
          <cell r="Y19" t="str">
            <v>2003 1Q</v>
          </cell>
          <cell r="Z19" t="str">
            <v>Q1 2003</v>
          </cell>
          <cell r="AA19" t="str">
            <v>YTD
2003</v>
          </cell>
        </row>
        <row r="20">
          <cell r="J20">
            <v>18</v>
          </cell>
          <cell r="K20" t="str">
            <v>CapitalLiquidity - Q2 2003</v>
          </cell>
          <cell r="L20" t="str">
            <v>YTD 03</v>
          </cell>
          <cell r="M20" t="str">
            <v>Q2 03</v>
          </cell>
          <cell r="N20">
            <v>2003</v>
          </cell>
          <cell r="O20" t="str">
            <v>YTD 2003</v>
          </cell>
          <cell r="P20" t="str">
            <v>Q2</v>
          </cell>
          <cell r="Q20"/>
          <cell r="R20"/>
          <cell r="S20" t="str">
            <v>03</v>
          </cell>
          <cell r="T20">
            <v>2</v>
          </cell>
          <cell r="U20">
            <v>2003</v>
          </cell>
          <cell r="V20" t="str">
            <v>03</v>
          </cell>
          <cell r="W20" t="str">
            <v>K</v>
          </cell>
          <cell r="X20" t="str">
            <v>Q</v>
          </cell>
          <cell r="Y20" t="str">
            <v>2003 2Q</v>
          </cell>
          <cell r="Z20" t="str">
            <v>Q2 2003</v>
          </cell>
          <cell r="AA20" t="str">
            <v>YTD
2003</v>
          </cell>
        </row>
        <row r="21">
          <cell r="J21">
            <v>19</v>
          </cell>
          <cell r="K21" t="str">
            <v>CapitalLiquidity - Q3 2003</v>
          </cell>
          <cell r="L21" t="str">
            <v>YTD 03</v>
          </cell>
          <cell r="M21" t="str">
            <v>Q3 03</v>
          </cell>
          <cell r="N21">
            <v>2003</v>
          </cell>
          <cell r="O21" t="str">
            <v>YTD 2003</v>
          </cell>
          <cell r="P21" t="str">
            <v>Q3</v>
          </cell>
          <cell r="Q21"/>
          <cell r="R21"/>
          <cell r="S21" t="str">
            <v>03</v>
          </cell>
          <cell r="T21">
            <v>3</v>
          </cell>
          <cell r="U21">
            <v>2003</v>
          </cell>
          <cell r="V21" t="str">
            <v>03</v>
          </cell>
          <cell r="W21" t="str">
            <v>K</v>
          </cell>
          <cell r="X21" t="str">
            <v>Q</v>
          </cell>
          <cell r="Y21" t="str">
            <v>2003 3Q</v>
          </cell>
          <cell r="Z21" t="str">
            <v>Q3 2003</v>
          </cell>
          <cell r="AA21" t="str">
            <v>YTD
2003</v>
          </cell>
        </row>
        <row r="22">
          <cell r="J22">
            <v>20</v>
          </cell>
          <cell r="K22" t="str">
            <v>CapitalLiquidity - Q4 2003</v>
          </cell>
          <cell r="L22" t="str">
            <v>2003</v>
          </cell>
          <cell r="M22" t="str">
            <v>Q4 03</v>
          </cell>
          <cell r="N22">
            <v>2003</v>
          </cell>
          <cell r="O22" t="str">
            <v>2003</v>
          </cell>
          <cell r="P22" t="str">
            <v>Q4</v>
          </cell>
          <cell r="Q22"/>
          <cell r="R22"/>
          <cell r="S22" t="str">
            <v>03</v>
          </cell>
          <cell r="T22">
            <v>4</v>
          </cell>
          <cell r="U22">
            <v>2003</v>
          </cell>
          <cell r="V22" t="str">
            <v>03</v>
          </cell>
          <cell r="W22" t="str">
            <v>K</v>
          </cell>
          <cell r="X22" t="str">
            <v>Q</v>
          </cell>
          <cell r="Y22" t="str">
            <v>2003 4Q</v>
          </cell>
          <cell r="Z22" t="str">
            <v>Q4 2003</v>
          </cell>
          <cell r="AA22" t="str">
            <v>YTD
2003</v>
          </cell>
        </row>
        <row r="23">
          <cell r="J23">
            <v>21</v>
          </cell>
          <cell r="K23" t="str">
            <v>CapitalLiquidity - Q1 2004</v>
          </cell>
          <cell r="L23" t="str">
            <v>YTD 04</v>
          </cell>
          <cell r="M23" t="str">
            <v>Q1 04</v>
          </cell>
          <cell r="N23">
            <v>2004</v>
          </cell>
          <cell r="O23" t="str">
            <v>YTD 2004</v>
          </cell>
          <cell r="P23" t="str">
            <v>Q1</v>
          </cell>
          <cell r="Q23">
            <v>2004</v>
          </cell>
          <cell r="R23" t="str">
            <v>04</v>
          </cell>
          <cell r="S23" t="str">
            <v>04</v>
          </cell>
          <cell r="T23">
            <v>1</v>
          </cell>
          <cell r="U23">
            <v>2004</v>
          </cell>
          <cell r="V23" t="str">
            <v>04</v>
          </cell>
          <cell r="W23" t="str">
            <v>K</v>
          </cell>
          <cell r="X23" t="str">
            <v>Q</v>
          </cell>
          <cell r="Y23" t="str">
            <v>2004 1Q</v>
          </cell>
          <cell r="Z23" t="str">
            <v>Q1 2004</v>
          </cell>
          <cell r="AA23" t="str">
            <v>YTD
2004</v>
          </cell>
        </row>
        <row r="24">
          <cell r="J24">
            <v>22</v>
          </cell>
          <cell r="K24" t="str">
            <v>CapitalLiquidity - Q2 2004</v>
          </cell>
          <cell r="L24" t="str">
            <v>YTD 04</v>
          </cell>
          <cell r="M24" t="str">
            <v>Q2 04</v>
          </cell>
          <cell r="N24">
            <v>2004</v>
          </cell>
          <cell r="O24" t="str">
            <v>YTD 2004</v>
          </cell>
          <cell r="P24" t="str">
            <v>Q2</v>
          </cell>
          <cell r="Q24"/>
          <cell r="R24"/>
          <cell r="S24" t="str">
            <v>04</v>
          </cell>
          <cell r="T24">
            <v>2</v>
          </cell>
          <cell r="U24">
            <v>2004</v>
          </cell>
          <cell r="V24" t="str">
            <v>04</v>
          </cell>
          <cell r="W24" t="str">
            <v>K</v>
          </cell>
          <cell r="X24" t="str">
            <v>Q</v>
          </cell>
          <cell r="Y24" t="str">
            <v>2004 2Q</v>
          </cell>
          <cell r="Z24" t="str">
            <v>Q2 2004</v>
          </cell>
          <cell r="AA24" t="str">
            <v>YTD
2004</v>
          </cell>
        </row>
        <row r="25">
          <cell r="J25">
            <v>23</v>
          </cell>
          <cell r="K25" t="str">
            <v>CapitalLiquidity - Q3 2004</v>
          </cell>
          <cell r="L25" t="str">
            <v>YTD 04</v>
          </cell>
          <cell r="M25" t="str">
            <v>Q3 04</v>
          </cell>
          <cell r="N25">
            <v>2004</v>
          </cell>
          <cell r="O25" t="str">
            <v>YTD 2004</v>
          </cell>
          <cell r="P25" t="str">
            <v>Q3</v>
          </cell>
          <cell r="Q25"/>
          <cell r="R25"/>
          <cell r="S25" t="str">
            <v>04</v>
          </cell>
          <cell r="T25">
            <v>3</v>
          </cell>
          <cell r="U25">
            <v>2004</v>
          </cell>
          <cell r="V25" t="str">
            <v>04</v>
          </cell>
          <cell r="W25" t="str">
            <v>K</v>
          </cell>
          <cell r="X25" t="str">
            <v>Q</v>
          </cell>
          <cell r="Y25" t="str">
            <v>2004 3Q</v>
          </cell>
          <cell r="Z25" t="str">
            <v>Q3 2004</v>
          </cell>
          <cell r="AA25" t="str">
            <v>YTD
2004</v>
          </cell>
        </row>
        <row r="26">
          <cell r="J26">
            <v>24</v>
          </cell>
          <cell r="K26" t="str">
            <v>CapitalLiquidity - Q4 2004</v>
          </cell>
          <cell r="L26" t="str">
            <v>2004</v>
          </cell>
          <cell r="M26" t="str">
            <v>Q4 04</v>
          </cell>
          <cell r="N26">
            <v>2004</v>
          </cell>
          <cell r="O26" t="str">
            <v>2004</v>
          </cell>
          <cell r="P26" t="str">
            <v>Q4</v>
          </cell>
          <cell r="Q26"/>
          <cell r="R26"/>
          <cell r="S26" t="str">
            <v>04</v>
          </cell>
          <cell r="T26">
            <v>4</v>
          </cell>
          <cell r="U26">
            <v>2004</v>
          </cell>
          <cell r="V26" t="str">
            <v>04</v>
          </cell>
          <cell r="W26" t="str">
            <v>K</v>
          </cell>
          <cell r="X26" t="str">
            <v>Q</v>
          </cell>
          <cell r="Y26" t="str">
            <v>2004 4Q</v>
          </cell>
          <cell r="Z26" t="str">
            <v>Q4 2004</v>
          </cell>
          <cell r="AA26" t="str">
            <v>YTD
2004</v>
          </cell>
        </row>
        <row r="27">
          <cell r="J27">
            <v>25</v>
          </cell>
          <cell r="K27" t="str">
            <v>CapitalLiquidity - Q1 2005</v>
          </cell>
          <cell r="L27" t="str">
            <v>YTD 05</v>
          </cell>
          <cell r="M27" t="str">
            <v>Q1 05</v>
          </cell>
          <cell r="N27">
            <v>2005</v>
          </cell>
          <cell r="O27" t="str">
            <v>YTD 2005</v>
          </cell>
          <cell r="P27" t="str">
            <v>Q1</v>
          </cell>
          <cell r="Q27">
            <v>2005</v>
          </cell>
          <cell r="R27" t="str">
            <v>05</v>
          </cell>
          <cell r="S27" t="str">
            <v>05</v>
          </cell>
          <cell r="T27">
            <v>1</v>
          </cell>
          <cell r="U27">
            <v>2005</v>
          </cell>
          <cell r="V27" t="str">
            <v>05</v>
          </cell>
          <cell r="W27" t="str">
            <v>K</v>
          </cell>
          <cell r="X27" t="str">
            <v>Q</v>
          </cell>
          <cell r="Y27" t="str">
            <v>2005 1Q</v>
          </cell>
          <cell r="Z27" t="str">
            <v>Q1 2005</v>
          </cell>
          <cell r="AA27" t="str">
            <v>YTD
2005</v>
          </cell>
        </row>
        <row r="28">
          <cell r="J28">
            <v>26</v>
          </cell>
          <cell r="K28" t="str">
            <v>CapitalLiquidity - Q2 2005</v>
          </cell>
          <cell r="L28" t="str">
            <v>YTD 05</v>
          </cell>
          <cell r="M28" t="str">
            <v>Q2 05</v>
          </cell>
          <cell r="N28">
            <v>2005</v>
          </cell>
          <cell r="O28" t="str">
            <v>YTD 2005</v>
          </cell>
          <cell r="P28" t="str">
            <v>Q2</v>
          </cell>
          <cell r="Q28"/>
          <cell r="R28"/>
          <cell r="S28" t="str">
            <v>05</v>
          </cell>
          <cell r="T28">
            <v>2</v>
          </cell>
          <cell r="U28">
            <v>2005</v>
          </cell>
          <cell r="V28" t="str">
            <v>05</v>
          </cell>
          <cell r="W28" t="str">
            <v>K</v>
          </cell>
          <cell r="X28" t="str">
            <v>Q</v>
          </cell>
          <cell r="Y28" t="str">
            <v>2005 2Q</v>
          </cell>
          <cell r="Z28" t="str">
            <v>Q2 2005</v>
          </cell>
          <cell r="AA28" t="str">
            <v>YTD
2005</v>
          </cell>
        </row>
        <row r="29">
          <cell r="J29">
            <v>27</v>
          </cell>
          <cell r="K29" t="str">
            <v>CapitalLiquidity - Q3 2005</v>
          </cell>
          <cell r="L29" t="str">
            <v>YTD 05</v>
          </cell>
          <cell r="M29" t="str">
            <v>Q3 05</v>
          </cell>
          <cell r="N29">
            <v>2005</v>
          </cell>
          <cell r="O29" t="str">
            <v>YTD 2005</v>
          </cell>
          <cell r="P29" t="str">
            <v>Q3</v>
          </cell>
          <cell r="Q29"/>
          <cell r="R29"/>
          <cell r="S29" t="str">
            <v>05</v>
          </cell>
          <cell r="T29">
            <v>3</v>
          </cell>
          <cell r="U29">
            <v>2005</v>
          </cell>
          <cell r="V29" t="str">
            <v>05</v>
          </cell>
          <cell r="W29" t="str">
            <v>K</v>
          </cell>
          <cell r="X29" t="str">
            <v>Q</v>
          </cell>
          <cell r="Y29" t="str">
            <v>2005 3Q</v>
          </cell>
          <cell r="Z29" t="str">
            <v>Q3 2005</v>
          </cell>
          <cell r="AA29" t="str">
            <v>YTD
2005</v>
          </cell>
        </row>
        <row r="30">
          <cell r="J30">
            <v>28</v>
          </cell>
          <cell r="K30" t="str">
            <v>CapitalLiquidity - Q4 2005</v>
          </cell>
          <cell r="L30" t="str">
            <v>2005</v>
          </cell>
          <cell r="M30" t="str">
            <v>Q4 05</v>
          </cell>
          <cell r="N30">
            <v>2005</v>
          </cell>
          <cell r="O30" t="str">
            <v>2005</v>
          </cell>
          <cell r="P30" t="str">
            <v>Q4</v>
          </cell>
          <cell r="Q30"/>
          <cell r="R30"/>
          <cell r="S30" t="str">
            <v>05</v>
          </cell>
          <cell r="T30">
            <v>4</v>
          </cell>
          <cell r="U30">
            <v>2005</v>
          </cell>
          <cell r="V30" t="str">
            <v>05</v>
          </cell>
          <cell r="W30" t="str">
            <v>K</v>
          </cell>
          <cell r="X30" t="str">
            <v>Q</v>
          </cell>
          <cell r="Y30" t="str">
            <v>2005 4Q</v>
          </cell>
          <cell r="Z30" t="str">
            <v>Q4 2005</v>
          </cell>
          <cell r="AA30" t="str">
            <v>YTD
2005</v>
          </cell>
        </row>
        <row r="31">
          <cell r="J31">
            <v>29</v>
          </cell>
          <cell r="K31" t="str">
            <v>CapitalLiquidity - Q1 2006</v>
          </cell>
          <cell r="L31" t="str">
            <v>YTD 06</v>
          </cell>
          <cell r="M31" t="str">
            <v>Q1 06</v>
          </cell>
          <cell r="N31">
            <v>2006</v>
          </cell>
          <cell r="O31" t="str">
            <v>YTD 2006</v>
          </cell>
          <cell r="P31" t="str">
            <v>Q1</v>
          </cell>
          <cell r="Q31">
            <v>2006</v>
          </cell>
          <cell r="R31" t="str">
            <v>06</v>
          </cell>
          <cell r="S31" t="str">
            <v>06</v>
          </cell>
          <cell r="T31">
            <v>1</v>
          </cell>
          <cell r="U31">
            <v>2006</v>
          </cell>
          <cell r="V31" t="str">
            <v>06</v>
          </cell>
          <cell r="W31" t="str">
            <v>K</v>
          </cell>
          <cell r="X31" t="str">
            <v>Q</v>
          </cell>
          <cell r="Y31" t="str">
            <v>2006 1Q</v>
          </cell>
          <cell r="Z31" t="str">
            <v>Q1 2006</v>
          </cell>
          <cell r="AA31" t="str">
            <v>YTD
2006</v>
          </cell>
        </row>
        <row r="32">
          <cell r="J32">
            <v>30</v>
          </cell>
          <cell r="K32" t="str">
            <v>CapitalLiquidity - Q2 2006</v>
          </cell>
          <cell r="L32" t="str">
            <v>YTD 06</v>
          </cell>
          <cell r="M32" t="str">
            <v>Q2 06</v>
          </cell>
          <cell r="N32">
            <v>2006</v>
          </cell>
          <cell r="O32" t="str">
            <v>YTD 2006</v>
          </cell>
          <cell r="P32" t="str">
            <v>Q2</v>
          </cell>
          <cell r="Q32"/>
          <cell r="R32"/>
          <cell r="S32" t="str">
            <v>06</v>
          </cell>
          <cell r="T32">
            <v>2</v>
          </cell>
          <cell r="U32">
            <v>2006</v>
          </cell>
          <cell r="V32" t="str">
            <v>06</v>
          </cell>
          <cell r="W32" t="str">
            <v>K</v>
          </cell>
          <cell r="X32" t="str">
            <v>Q</v>
          </cell>
          <cell r="Y32" t="str">
            <v>2006 2Q</v>
          </cell>
          <cell r="Z32" t="str">
            <v>Q2 2006</v>
          </cell>
          <cell r="AA32" t="str">
            <v>YTD
2006</v>
          </cell>
        </row>
        <row r="33">
          <cell r="J33">
            <v>31</v>
          </cell>
          <cell r="K33" t="str">
            <v>CapitalLiquidity - Q3 2006</v>
          </cell>
          <cell r="L33" t="str">
            <v>YTD 06</v>
          </cell>
          <cell r="M33" t="str">
            <v>Q3 06</v>
          </cell>
          <cell r="N33">
            <v>2006</v>
          </cell>
          <cell r="O33" t="str">
            <v>YTD 2006</v>
          </cell>
          <cell r="P33" t="str">
            <v>Q3</v>
          </cell>
          <cell r="Q33"/>
          <cell r="R33"/>
          <cell r="S33" t="str">
            <v>06</v>
          </cell>
          <cell r="T33">
            <v>3</v>
          </cell>
          <cell r="U33">
            <v>2006</v>
          </cell>
          <cell r="V33" t="str">
            <v>06</v>
          </cell>
          <cell r="W33" t="str">
            <v>K</v>
          </cell>
          <cell r="X33" t="str">
            <v>Q</v>
          </cell>
          <cell r="Y33" t="str">
            <v>2006 3Q</v>
          </cell>
          <cell r="Z33" t="str">
            <v>Q3 2006</v>
          </cell>
          <cell r="AA33" t="str">
            <v>YTD
2006</v>
          </cell>
        </row>
        <row r="34">
          <cell r="J34">
            <v>32</v>
          </cell>
          <cell r="K34" t="str">
            <v>CapitalLiquidity - Q4 2006</v>
          </cell>
          <cell r="L34" t="str">
            <v>2006</v>
          </cell>
          <cell r="M34" t="str">
            <v>Q4 06</v>
          </cell>
          <cell r="N34">
            <v>2006</v>
          </cell>
          <cell r="O34" t="str">
            <v>2006</v>
          </cell>
          <cell r="P34" t="str">
            <v>Q4</v>
          </cell>
          <cell r="Q34"/>
          <cell r="R34"/>
          <cell r="S34" t="str">
            <v>06</v>
          </cell>
          <cell r="T34">
            <v>4</v>
          </cell>
          <cell r="U34">
            <v>2006</v>
          </cell>
          <cell r="V34" t="str">
            <v>06</v>
          </cell>
          <cell r="W34" t="str">
            <v>K</v>
          </cell>
          <cell r="X34" t="str">
            <v>Q</v>
          </cell>
          <cell r="Y34" t="str">
            <v>2006 4Q</v>
          </cell>
          <cell r="Z34" t="str">
            <v>Q4 2006</v>
          </cell>
          <cell r="AA34" t="str">
            <v>YTD
2006</v>
          </cell>
        </row>
        <row r="35">
          <cell r="J35">
            <v>33</v>
          </cell>
          <cell r="K35" t="str">
            <v>CapitalLiquidity - Q1 2007</v>
          </cell>
          <cell r="L35" t="str">
            <v>YTD 07</v>
          </cell>
          <cell r="M35" t="str">
            <v>Q1 07</v>
          </cell>
          <cell r="N35">
            <v>2007</v>
          </cell>
          <cell r="O35" t="str">
            <v>YTD 2007</v>
          </cell>
          <cell r="P35" t="str">
            <v>Q1</v>
          </cell>
          <cell r="Q35">
            <v>2007</v>
          </cell>
          <cell r="R35" t="str">
            <v>07</v>
          </cell>
          <cell r="S35" t="str">
            <v>07</v>
          </cell>
          <cell r="T35">
            <v>1</v>
          </cell>
          <cell r="U35">
            <v>2007</v>
          </cell>
          <cell r="V35" t="str">
            <v>07</v>
          </cell>
          <cell r="W35" t="str">
            <v>K</v>
          </cell>
          <cell r="X35" t="str">
            <v>Q</v>
          </cell>
          <cell r="Y35" t="str">
            <v>2007 1Q</v>
          </cell>
          <cell r="Z35" t="str">
            <v>Q1 2007</v>
          </cell>
          <cell r="AA35" t="str">
            <v>YTD
2007</v>
          </cell>
        </row>
        <row r="36">
          <cell r="J36">
            <v>34</v>
          </cell>
          <cell r="K36" t="str">
            <v>CapitalLiquidity - Q2 2007</v>
          </cell>
          <cell r="L36" t="str">
            <v>YTD 07</v>
          </cell>
          <cell r="M36" t="str">
            <v>Q2 07</v>
          </cell>
          <cell r="N36">
            <v>2007</v>
          </cell>
          <cell r="O36" t="str">
            <v>YTD 2007</v>
          </cell>
          <cell r="P36" t="str">
            <v>Q2</v>
          </cell>
          <cell r="Q36"/>
          <cell r="R36"/>
          <cell r="S36" t="str">
            <v>07</v>
          </cell>
          <cell r="T36">
            <v>2</v>
          </cell>
          <cell r="U36">
            <v>2007</v>
          </cell>
          <cell r="V36" t="str">
            <v>07</v>
          </cell>
          <cell r="W36" t="str">
            <v>K</v>
          </cell>
          <cell r="X36" t="str">
            <v>Q</v>
          </cell>
          <cell r="Y36" t="str">
            <v>2007 2Q</v>
          </cell>
          <cell r="Z36" t="str">
            <v>Q2 2007</v>
          </cell>
          <cell r="AA36" t="str">
            <v>YTD
2007</v>
          </cell>
        </row>
        <row r="37">
          <cell r="J37">
            <v>35</v>
          </cell>
          <cell r="K37" t="str">
            <v>CapitalLiquidity - Q3 2007</v>
          </cell>
          <cell r="L37" t="str">
            <v>YTD 07</v>
          </cell>
          <cell r="M37" t="str">
            <v>Q3 07</v>
          </cell>
          <cell r="N37">
            <v>2007</v>
          </cell>
          <cell r="O37" t="str">
            <v>YTD 2007</v>
          </cell>
          <cell r="P37" t="str">
            <v>Q3</v>
          </cell>
          <cell r="Q37"/>
          <cell r="R37"/>
          <cell r="S37" t="str">
            <v>07</v>
          </cell>
          <cell r="T37">
            <v>3</v>
          </cell>
          <cell r="U37">
            <v>2007</v>
          </cell>
          <cell r="V37" t="str">
            <v>07</v>
          </cell>
          <cell r="W37" t="str">
            <v>K</v>
          </cell>
          <cell r="X37" t="str">
            <v>Q</v>
          </cell>
          <cell r="Y37" t="str">
            <v>2007 3Q</v>
          </cell>
          <cell r="Z37" t="str">
            <v>Q3 2007</v>
          </cell>
          <cell r="AA37" t="str">
            <v>YTD
2007</v>
          </cell>
        </row>
        <row r="38">
          <cell r="J38">
            <v>36</v>
          </cell>
          <cell r="K38" t="str">
            <v>CapitalLiquidity - Q4 2007</v>
          </cell>
          <cell r="L38" t="str">
            <v>2007</v>
          </cell>
          <cell r="M38" t="str">
            <v>Q4 07</v>
          </cell>
          <cell r="N38">
            <v>2007</v>
          </cell>
          <cell r="O38" t="str">
            <v>2007</v>
          </cell>
          <cell r="P38" t="str">
            <v>Q4</v>
          </cell>
          <cell r="Q38"/>
          <cell r="R38"/>
          <cell r="S38" t="str">
            <v>07</v>
          </cell>
          <cell r="T38">
            <v>4</v>
          </cell>
          <cell r="U38">
            <v>2007</v>
          </cell>
          <cell r="V38" t="str">
            <v>07</v>
          </cell>
          <cell r="W38" t="str">
            <v>K</v>
          </cell>
          <cell r="X38" t="str">
            <v>Q</v>
          </cell>
          <cell r="Y38" t="str">
            <v>2007 4Q</v>
          </cell>
          <cell r="Z38" t="str">
            <v>Q4 2007</v>
          </cell>
          <cell r="AA38" t="str">
            <v>YTD
2007</v>
          </cell>
        </row>
        <row r="39">
          <cell r="J39">
            <v>37</v>
          </cell>
          <cell r="K39" t="str">
            <v>CapitalLiquidity - Q1 2008</v>
          </cell>
          <cell r="L39" t="str">
            <v>YTD 08</v>
          </cell>
          <cell r="M39" t="str">
            <v>Q1 08</v>
          </cell>
          <cell r="N39">
            <v>2008</v>
          </cell>
          <cell r="O39" t="str">
            <v>YTD 2008</v>
          </cell>
          <cell r="P39" t="str">
            <v>Q1</v>
          </cell>
          <cell r="Q39">
            <v>2008</v>
          </cell>
          <cell r="R39" t="str">
            <v>08</v>
          </cell>
          <cell r="S39" t="str">
            <v>08</v>
          </cell>
          <cell r="T39">
            <v>1</v>
          </cell>
          <cell r="U39">
            <v>2008</v>
          </cell>
          <cell r="V39" t="str">
            <v>08</v>
          </cell>
          <cell r="W39" t="str">
            <v>K</v>
          </cell>
          <cell r="X39" t="str">
            <v>Q</v>
          </cell>
          <cell r="Y39" t="str">
            <v>2008 1Q</v>
          </cell>
          <cell r="Z39" t="str">
            <v>Q1 2008</v>
          </cell>
          <cell r="AA39" t="str">
            <v>YTD
2008</v>
          </cell>
        </row>
        <row r="40">
          <cell r="J40">
            <v>38</v>
          </cell>
          <cell r="K40" t="str">
            <v>CapitalLiquidity - Q2 2008</v>
          </cell>
          <cell r="L40" t="str">
            <v>YTD 08</v>
          </cell>
          <cell r="M40" t="str">
            <v>Q2 08</v>
          </cell>
          <cell r="N40">
            <v>2008</v>
          </cell>
          <cell r="O40" t="str">
            <v>YTD 2008</v>
          </cell>
          <cell r="P40" t="str">
            <v>Q2</v>
          </cell>
          <cell r="Q40"/>
          <cell r="R40"/>
          <cell r="S40" t="str">
            <v>08</v>
          </cell>
          <cell r="T40">
            <v>2</v>
          </cell>
          <cell r="U40">
            <v>2008</v>
          </cell>
          <cell r="V40" t="str">
            <v>08</v>
          </cell>
          <cell r="W40" t="str">
            <v>K</v>
          </cell>
          <cell r="X40" t="str">
            <v>Q</v>
          </cell>
          <cell r="Y40" t="str">
            <v>2008 2Q</v>
          </cell>
          <cell r="Z40" t="str">
            <v>Q2 2008</v>
          </cell>
          <cell r="AA40" t="str">
            <v>YTD
2008</v>
          </cell>
        </row>
        <row r="41">
          <cell r="J41">
            <v>39</v>
          </cell>
          <cell r="K41" t="str">
            <v>CapitalLiquidity - Q3 2008</v>
          </cell>
          <cell r="L41" t="str">
            <v>YTD 08</v>
          </cell>
          <cell r="M41" t="str">
            <v>Q3 08</v>
          </cell>
          <cell r="N41">
            <v>2008</v>
          </cell>
          <cell r="O41" t="str">
            <v>YTD 2008</v>
          </cell>
          <cell r="P41" t="str">
            <v>Q3</v>
          </cell>
          <cell r="Q41"/>
          <cell r="R41"/>
          <cell r="S41" t="str">
            <v>08</v>
          </cell>
          <cell r="T41">
            <v>3</v>
          </cell>
          <cell r="U41">
            <v>2008</v>
          </cell>
          <cell r="V41" t="str">
            <v>08</v>
          </cell>
          <cell r="W41" t="str">
            <v>K</v>
          </cell>
          <cell r="X41" t="str">
            <v>Q</v>
          </cell>
          <cell r="Y41" t="str">
            <v>2008 3Q</v>
          </cell>
          <cell r="Z41" t="str">
            <v>Q3 2008</v>
          </cell>
          <cell r="AA41" t="str">
            <v>YTD
2008</v>
          </cell>
        </row>
        <row r="42">
          <cell r="J42">
            <v>40</v>
          </cell>
          <cell r="K42" t="str">
            <v>CapitalLiquidity - Q4 2008</v>
          </cell>
          <cell r="L42" t="str">
            <v>2008</v>
          </cell>
          <cell r="M42" t="str">
            <v>Q4 08</v>
          </cell>
          <cell r="N42">
            <v>2008</v>
          </cell>
          <cell r="O42" t="str">
            <v>2008</v>
          </cell>
          <cell r="P42" t="str">
            <v>Q4</v>
          </cell>
          <cell r="Q42"/>
          <cell r="R42"/>
          <cell r="S42" t="str">
            <v>08</v>
          </cell>
          <cell r="T42">
            <v>4</v>
          </cell>
          <cell r="U42">
            <v>2008</v>
          </cell>
          <cell r="V42" t="str">
            <v>08</v>
          </cell>
          <cell r="W42" t="str">
            <v>K</v>
          </cell>
          <cell r="X42" t="str">
            <v>Q</v>
          </cell>
          <cell r="Y42" t="str">
            <v>2008 4Q</v>
          </cell>
          <cell r="Z42" t="str">
            <v>Q4 2008</v>
          </cell>
          <cell r="AA42" t="str">
            <v>YTD
2008</v>
          </cell>
        </row>
        <row r="43">
          <cell r="J43">
            <v>41</v>
          </cell>
          <cell r="K43" t="str">
            <v>CapitalLiquidity - Q1 2009</v>
          </cell>
          <cell r="L43" t="str">
            <v>YTD 09</v>
          </cell>
          <cell r="M43" t="str">
            <v>Q1 09</v>
          </cell>
          <cell r="N43">
            <v>2009</v>
          </cell>
          <cell r="O43" t="str">
            <v>YTD 2009</v>
          </cell>
          <cell r="P43" t="str">
            <v>Q1</v>
          </cell>
          <cell r="Q43">
            <v>2009</v>
          </cell>
          <cell r="R43" t="str">
            <v>09</v>
          </cell>
          <cell r="S43" t="str">
            <v>09</v>
          </cell>
          <cell r="T43">
            <v>1</v>
          </cell>
          <cell r="U43">
            <v>2009</v>
          </cell>
          <cell r="V43" t="str">
            <v>09</v>
          </cell>
          <cell r="W43" t="str">
            <v>K</v>
          </cell>
          <cell r="X43" t="str">
            <v>Q</v>
          </cell>
          <cell r="Y43" t="str">
            <v>2009 1Q</v>
          </cell>
          <cell r="Z43" t="str">
            <v>Q1 2009</v>
          </cell>
          <cell r="AA43" t="str">
            <v>YTD
2009</v>
          </cell>
        </row>
        <row r="44">
          <cell r="J44">
            <v>42</v>
          </cell>
          <cell r="K44" t="str">
            <v>CapitalLiquidity - Q2 2009</v>
          </cell>
          <cell r="L44" t="str">
            <v>YTD 09</v>
          </cell>
          <cell r="M44" t="str">
            <v>Q2 09</v>
          </cell>
          <cell r="N44">
            <v>2009</v>
          </cell>
          <cell r="O44" t="str">
            <v>YTD 2009</v>
          </cell>
          <cell r="P44" t="str">
            <v>Q2</v>
          </cell>
          <cell r="R44"/>
          <cell r="S44" t="str">
            <v>09</v>
          </cell>
          <cell r="T44">
            <v>2</v>
          </cell>
          <cell r="U44">
            <v>2009</v>
          </cell>
          <cell r="V44" t="str">
            <v>09</v>
          </cell>
          <cell r="W44" t="str">
            <v>K</v>
          </cell>
          <cell r="X44" t="str">
            <v>Q</v>
          </cell>
          <cell r="Y44" t="str">
            <v>2009 2Q</v>
          </cell>
          <cell r="Z44" t="str">
            <v>Q2 2009</v>
          </cell>
          <cell r="AA44" t="str">
            <v>YTD
2009</v>
          </cell>
        </row>
        <row r="45">
          <cell r="J45">
            <v>43</v>
          </cell>
          <cell r="K45" t="str">
            <v>CapitalLiquidity - Q3 2009</v>
          </cell>
          <cell r="L45" t="str">
            <v>YTD 09</v>
          </cell>
          <cell r="M45" t="str">
            <v>Q3 09</v>
          </cell>
          <cell r="N45">
            <v>2009</v>
          </cell>
          <cell r="O45" t="str">
            <v>YTD 2009</v>
          </cell>
          <cell r="P45" t="str">
            <v>Q3</v>
          </cell>
          <cell r="R45"/>
          <cell r="S45" t="str">
            <v>09</v>
          </cell>
          <cell r="T45">
            <v>3</v>
          </cell>
          <cell r="U45">
            <v>2009</v>
          </cell>
          <cell r="V45" t="str">
            <v>09</v>
          </cell>
          <cell r="W45" t="str">
            <v>K</v>
          </cell>
          <cell r="X45" t="str">
            <v>Q</v>
          </cell>
          <cell r="Y45" t="str">
            <v>2009 3Q</v>
          </cell>
          <cell r="Z45" t="str">
            <v>Q3 2009</v>
          </cell>
          <cell r="AA45" t="str">
            <v>YTD
2009</v>
          </cell>
        </row>
        <row r="46">
          <cell r="J46">
            <v>44</v>
          </cell>
          <cell r="K46" t="str">
            <v>CapitalLiquidity - Q4 2009</v>
          </cell>
          <cell r="L46" t="str">
            <v>2009</v>
          </cell>
          <cell r="M46" t="str">
            <v>Q4 09</v>
          </cell>
          <cell r="N46">
            <v>2009</v>
          </cell>
          <cell r="O46" t="str">
            <v>2009</v>
          </cell>
          <cell r="P46" t="str">
            <v>Q4</v>
          </cell>
          <cell r="R46"/>
          <cell r="S46" t="str">
            <v>09</v>
          </cell>
          <cell r="T46">
            <v>4</v>
          </cell>
          <cell r="U46">
            <v>2009</v>
          </cell>
          <cell r="V46" t="str">
            <v>09</v>
          </cell>
          <cell r="W46" t="str">
            <v>K</v>
          </cell>
          <cell r="X46" t="str">
            <v>Q</v>
          </cell>
          <cell r="Y46" t="str">
            <v>2009 4Q</v>
          </cell>
          <cell r="Z46" t="str">
            <v>Q4 2009</v>
          </cell>
          <cell r="AA46" t="str">
            <v>YTD
2009</v>
          </cell>
        </row>
        <row r="47">
          <cell r="J47">
            <v>45</v>
          </cell>
          <cell r="K47" t="str">
            <v>CapitalLiquidity - Q1 2010</v>
          </cell>
          <cell r="L47" t="str">
            <v>YTD 10</v>
          </cell>
          <cell r="M47" t="str">
            <v>Q1 10</v>
          </cell>
          <cell r="N47">
            <v>2010</v>
          </cell>
          <cell r="O47" t="str">
            <v>YTD 2010</v>
          </cell>
          <cell r="P47" t="str">
            <v>Q1</v>
          </cell>
          <cell r="Q47">
            <v>2010</v>
          </cell>
          <cell r="R47">
            <v>10</v>
          </cell>
          <cell r="S47" t="str">
            <v>10</v>
          </cell>
          <cell r="T47">
            <v>1</v>
          </cell>
          <cell r="U47">
            <v>2010</v>
          </cell>
          <cell r="V47">
            <v>10</v>
          </cell>
          <cell r="W47" t="str">
            <v>K</v>
          </cell>
          <cell r="X47" t="str">
            <v>Q</v>
          </cell>
          <cell r="Y47" t="str">
            <v>2010 1Q</v>
          </cell>
          <cell r="Z47" t="str">
            <v>Q1 2010</v>
          </cell>
          <cell r="AA47" t="str">
            <v>YTD
2010</v>
          </cell>
        </row>
        <row r="48">
          <cell r="J48">
            <v>46</v>
          </cell>
          <cell r="K48" t="str">
            <v>CapitalLiquidity - Q2 2010</v>
          </cell>
          <cell r="L48" t="str">
            <v>YTD 10</v>
          </cell>
          <cell r="M48" t="str">
            <v>Q2 10</v>
          </cell>
          <cell r="N48">
            <v>2010</v>
          </cell>
          <cell r="O48" t="str">
            <v>YTD 2010</v>
          </cell>
          <cell r="P48" t="str">
            <v>Q2</v>
          </cell>
          <cell r="R48"/>
          <cell r="S48" t="str">
            <v>10</v>
          </cell>
          <cell r="T48">
            <v>2</v>
          </cell>
          <cell r="U48">
            <v>2010</v>
          </cell>
          <cell r="V48">
            <v>10</v>
          </cell>
          <cell r="W48" t="str">
            <v>K</v>
          </cell>
          <cell r="X48" t="str">
            <v>Q</v>
          </cell>
          <cell r="Y48" t="str">
            <v>2010 2Q</v>
          </cell>
          <cell r="Z48" t="str">
            <v>Q2 2010</v>
          </cell>
          <cell r="AA48" t="str">
            <v>YTD
2010</v>
          </cell>
        </row>
        <row r="49">
          <cell r="J49">
            <v>47</v>
          </cell>
          <cell r="K49" t="str">
            <v>CapitalLiquidity - Q3 2010</v>
          </cell>
          <cell r="L49" t="str">
            <v>YTD 10</v>
          </cell>
          <cell r="M49" t="str">
            <v>Q3 10</v>
          </cell>
          <cell r="N49">
            <v>2010</v>
          </cell>
          <cell r="O49" t="str">
            <v>YTD 2010</v>
          </cell>
          <cell r="P49" t="str">
            <v>Q3</v>
          </cell>
          <cell r="R49"/>
          <cell r="S49" t="str">
            <v>10</v>
          </cell>
          <cell r="T49">
            <v>3</v>
          </cell>
          <cell r="U49">
            <v>2010</v>
          </cell>
          <cell r="V49">
            <v>10</v>
          </cell>
          <cell r="W49" t="str">
            <v>K</v>
          </cell>
          <cell r="X49" t="str">
            <v>Q</v>
          </cell>
          <cell r="Y49" t="str">
            <v>2010 3Q</v>
          </cell>
          <cell r="Z49" t="str">
            <v>Q3 2010</v>
          </cell>
          <cell r="AA49" t="str">
            <v>YTD
2010</v>
          </cell>
        </row>
        <row r="50">
          <cell r="J50">
            <v>48</v>
          </cell>
          <cell r="K50" t="str">
            <v>CapitalLiquidity - Q4 2010</v>
          </cell>
          <cell r="L50" t="str">
            <v>2010</v>
          </cell>
          <cell r="M50" t="str">
            <v>Q4 10</v>
          </cell>
          <cell r="N50">
            <v>2010</v>
          </cell>
          <cell r="O50" t="str">
            <v>2010</v>
          </cell>
          <cell r="P50" t="str">
            <v>Q4</v>
          </cell>
          <cell r="R50"/>
          <cell r="S50" t="str">
            <v>10</v>
          </cell>
          <cell r="T50">
            <v>4</v>
          </cell>
          <cell r="U50">
            <v>2010</v>
          </cell>
          <cell r="V50">
            <v>10</v>
          </cell>
          <cell r="W50" t="str">
            <v>K</v>
          </cell>
          <cell r="X50" t="str">
            <v>Q</v>
          </cell>
          <cell r="Y50" t="str">
            <v>2010 4Q</v>
          </cell>
          <cell r="Z50" t="str">
            <v>Q4 2010</v>
          </cell>
          <cell r="AA50" t="str">
            <v>YTD
2010</v>
          </cell>
        </row>
        <row r="51">
          <cell r="J51">
            <v>49</v>
          </cell>
          <cell r="K51" t="str">
            <v>CapitalLiquidity - Q1 2011</v>
          </cell>
          <cell r="L51" t="str">
            <v>YTD 11</v>
          </cell>
          <cell r="M51" t="str">
            <v>Q1 11</v>
          </cell>
          <cell r="N51">
            <v>2011</v>
          </cell>
          <cell r="O51" t="str">
            <v>YTD 2011</v>
          </cell>
          <cell r="P51" t="str">
            <v>Q1</v>
          </cell>
          <cell r="Q51">
            <v>2011</v>
          </cell>
          <cell r="R51">
            <v>11</v>
          </cell>
          <cell r="S51" t="str">
            <v>11</v>
          </cell>
          <cell r="T51">
            <v>1</v>
          </cell>
          <cell r="U51">
            <v>2011</v>
          </cell>
          <cell r="V51">
            <v>11</v>
          </cell>
          <cell r="W51" t="str">
            <v>K</v>
          </cell>
          <cell r="X51" t="str">
            <v>Q</v>
          </cell>
          <cell r="Y51" t="str">
            <v>2011 1Q</v>
          </cell>
          <cell r="Z51" t="str">
            <v>Q1 2011</v>
          </cell>
          <cell r="AA51" t="str">
            <v>YTD
2011</v>
          </cell>
        </row>
        <row r="52">
          <cell r="J52">
            <v>50</v>
          </cell>
          <cell r="K52" t="str">
            <v>CapitalLiquidity - Q2 2011</v>
          </cell>
          <cell r="L52" t="str">
            <v>YTD 11</v>
          </cell>
          <cell r="M52" t="str">
            <v>Q2 11</v>
          </cell>
          <cell r="N52">
            <v>2011</v>
          </cell>
          <cell r="O52" t="str">
            <v>YTD 2011</v>
          </cell>
          <cell r="P52" t="str">
            <v>Q2</v>
          </cell>
          <cell r="R52"/>
          <cell r="S52" t="str">
            <v>11</v>
          </cell>
          <cell r="T52">
            <v>2</v>
          </cell>
          <cell r="U52">
            <v>2011</v>
          </cell>
          <cell r="V52">
            <v>11</v>
          </cell>
          <cell r="W52" t="str">
            <v>K</v>
          </cell>
          <cell r="X52" t="str">
            <v>Q</v>
          </cell>
          <cell r="Y52" t="str">
            <v>2011 2Q</v>
          </cell>
          <cell r="Z52" t="str">
            <v>Q2 2011</v>
          </cell>
          <cell r="AA52" t="str">
            <v>YTD
2011</v>
          </cell>
        </row>
        <row r="53">
          <cell r="J53">
            <v>51</v>
          </cell>
          <cell r="K53" t="str">
            <v>CapitalLiquidity - Q3 2011</v>
          </cell>
          <cell r="L53" t="str">
            <v>YTD 11</v>
          </cell>
          <cell r="M53" t="str">
            <v>Q3 11</v>
          </cell>
          <cell r="N53">
            <v>2011</v>
          </cell>
          <cell r="O53" t="str">
            <v>YTD 2011</v>
          </cell>
          <cell r="P53" t="str">
            <v>Q3</v>
          </cell>
          <cell r="R53"/>
          <cell r="S53" t="str">
            <v>11</v>
          </cell>
          <cell r="T53">
            <v>3</v>
          </cell>
          <cell r="U53">
            <v>2011</v>
          </cell>
          <cell r="V53">
            <v>11</v>
          </cell>
          <cell r="W53" t="str">
            <v>K</v>
          </cell>
          <cell r="X53" t="str">
            <v>Q</v>
          </cell>
          <cell r="Y53" t="str">
            <v>2011 3Q</v>
          </cell>
          <cell r="Z53" t="str">
            <v>Q3 2011</v>
          </cell>
          <cell r="AA53" t="str">
            <v>YTD
2011</v>
          </cell>
        </row>
        <row r="54">
          <cell r="J54">
            <v>52</v>
          </cell>
          <cell r="K54" t="str">
            <v>CapitalLiquidity - Q4 2011</v>
          </cell>
          <cell r="L54" t="str">
            <v>2011</v>
          </cell>
          <cell r="M54" t="str">
            <v>Q4 11</v>
          </cell>
          <cell r="N54">
            <v>2011</v>
          </cell>
          <cell r="O54" t="str">
            <v>2011</v>
          </cell>
          <cell r="P54" t="str">
            <v>Q4</v>
          </cell>
          <cell r="R54"/>
          <cell r="S54" t="str">
            <v>11</v>
          </cell>
          <cell r="T54">
            <v>4</v>
          </cell>
          <cell r="U54">
            <v>2011</v>
          </cell>
          <cell r="V54">
            <v>11</v>
          </cell>
          <cell r="W54" t="str">
            <v>K</v>
          </cell>
          <cell r="X54" t="str">
            <v>Q</v>
          </cell>
          <cell r="Y54" t="str">
            <v>2011 4Q</v>
          </cell>
          <cell r="Z54" t="str">
            <v>Q4 2011</v>
          </cell>
          <cell r="AA54" t="str">
            <v>YTD
2011</v>
          </cell>
        </row>
        <row r="55">
          <cell r="J55">
            <v>53</v>
          </cell>
          <cell r="K55" t="str">
            <v>CapitalLiquidity - Q1 2012</v>
          </cell>
          <cell r="L55" t="str">
            <v>YTD 12</v>
          </cell>
          <cell r="M55" t="str">
            <v>Q1 12</v>
          </cell>
          <cell r="N55">
            <v>2012</v>
          </cell>
          <cell r="O55" t="str">
            <v>YTD 2012</v>
          </cell>
          <cell r="P55" t="str">
            <v>Q1</v>
          </cell>
          <cell r="Q55">
            <v>2012</v>
          </cell>
          <cell r="R55">
            <v>12</v>
          </cell>
          <cell r="S55" t="str">
            <v>12</v>
          </cell>
          <cell r="T55">
            <v>1</v>
          </cell>
          <cell r="U55">
            <v>2012</v>
          </cell>
          <cell r="V55">
            <v>12</v>
          </cell>
          <cell r="W55" t="str">
            <v>K</v>
          </cell>
          <cell r="X55" t="str">
            <v>Q</v>
          </cell>
          <cell r="Y55" t="str">
            <v>2012 1Q</v>
          </cell>
          <cell r="Z55" t="str">
            <v>Q1 2012</v>
          </cell>
          <cell r="AA55" t="str">
            <v>YTD
2012</v>
          </cell>
        </row>
        <row r="56">
          <cell r="J56">
            <v>54</v>
          </cell>
          <cell r="K56" t="str">
            <v>CapitalLiquidity - Q2 2012</v>
          </cell>
          <cell r="L56" t="str">
            <v>YTD 12</v>
          </cell>
          <cell r="M56" t="str">
            <v>Q2 12</v>
          </cell>
          <cell r="N56">
            <v>2012</v>
          </cell>
          <cell r="O56" t="str">
            <v>YTD 2012</v>
          </cell>
          <cell r="P56" t="str">
            <v>Q2</v>
          </cell>
          <cell r="R56"/>
          <cell r="S56" t="str">
            <v>12</v>
          </cell>
          <cell r="T56">
            <v>2</v>
          </cell>
          <cell r="U56">
            <v>2012</v>
          </cell>
          <cell r="V56">
            <v>12</v>
          </cell>
          <cell r="W56" t="str">
            <v>K</v>
          </cell>
          <cell r="X56" t="str">
            <v>Q</v>
          </cell>
          <cell r="Y56" t="str">
            <v>2012 2Q</v>
          </cell>
          <cell r="Z56" t="str">
            <v>Q2 2012</v>
          </cell>
          <cell r="AA56" t="str">
            <v>YTD
2012</v>
          </cell>
        </row>
        <row r="57">
          <cell r="J57">
            <v>55</v>
          </cell>
          <cell r="K57" t="str">
            <v>CapitalLiquidity - Q3 2012</v>
          </cell>
          <cell r="L57" t="str">
            <v>YTD 12</v>
          </cell>
          <cell r="M57" t="str">
            <v>Q3 12</v>
          </cell>
          <cell r="N57">
            <v>2012</v>
          </cell>
          <cell r="O57" t="str">
            <v>YTD 2012</v>
          </cell>
          <cell r="P57" t="str">
            <v>Q3</v>
          </cell>
          <cell r="R57"/>
          <cell r="S57" t="str">
            <v>12</v>
          </cell>
          <cell r="T57">
            <v>3</v>
          </cell>
          <cell r="U57">
            <v>2012</v>
          </cell>
          <cell r="V57">
            <v>12</v>
          </cell>
          <cell r="W57" t="str">
            <v>K</v>
          </cell>
          <cell r="X57" t="str">
            <v>Q</v>
          </cell>
          <cell r="Y57" t="str">
            <v>2012 3Q</v>
          </cell>
          <cell r="Z57" t="str">
            <v>Q3 2012</v>
          </cell>
          <cell r="AA57" t="str">
            <v>YTD
2012</v>
          </cell>
        </row>
        <row r="58">
          <cell r="J58">
            <v>56</v>
          </cell>
          <cell r="K58" t="str">
            <v>CapitalLiquidity - Q4 2012</v>
          </cell>
          <cell r="L58" t="str">
            <v>2012</v>
          </cell>
          <cell r="M58" t="str">
            <v>Q4 12</v>
          </cell>
          <cell r="N58">
            <v>2012</v>
          </cell>
          <cell r="O58" t="str">
            <v>2012</v>
          </cell>
          <cell r="P58" t="str">
            <v>Q4</v>
          </cell>
          <cell r="R58"/>
          <cell r="S58" t="str">
            <v>12</v>
          </cell>
          <cell r="T58">
            <v>4</v>
          </cell>
          <cell r="U58">
            <v>2012</v>
          </cell>
          <cell r="V58">
            <v>12</v>
          </cell>
          <cell r="W58" t="str">
            <v>K</v>
          </cell>
          <cell r="X58" t="str">
            <v>Q</v>
          </cell>
          <cell r="Y58" t="str">
            <v>2012 4Q</v>
          </cell>
          <cell r="Z58" t="str">
            <v>Q4 2012</v>
          </cell>
          <cell r="AA58" t="str">
            <v>YTD
2012</v>
          </cell>
        </row>
        <row r="59">
          <cell r="J59">
            <v>57</v>
          </cell>
          <cell r="K59" t="str">
            <v>CapitalLiquidity - Q1 2013</v>
          </cell>
          <cell r="L59" t="str">
            <v>YTD 13</v>
          </cell>
          <cell r="M59" t="str">
            <v>Q1 13</v>
          </cell>
          <cell r="N59">
            <v>2013</v>
          </cell>
          <cell r="O59" t="str">
            <v>YTD 2013</v>
          </cell>
          <cell r="P59" t="str">
            <v>Q1</v>
          </cell>
          <cell r="Q59">
            <v>2013</v>
          </cell>
          <cell r="R59">
            <v>13</v>
          </cell>
          <cell r="S59" t="str">
            <v>13</v>
          </cell>
          <cell r="T59">
            <v>1</v>
          </cell>
          <cell r="U59">
            <v>2013</v>
          </cell>
          <cell r="V59">
            <v>13</v>
          </cell>
          <cell r="W59" t="str">
            <v>K</v>
          </cell>
          <cell r="X59" t="str">
            <v>Q</v>
          </cell>
          <cell r="Y59" t="str">
            <v>2013 1Q</v>
          </cell>
          <cell r="Z59" t="str">
            <v>Q1 2013</v>
          </cell>
          <cell r="AA59" t="str">
            <v>YTD
2013</v>
          </cell>
        </row>
        <row r="60">
          <cell r="J60">
            <v>58</v>
          </cell>
          <cell r="K60" t="str">
            <v>CapitalLiquidity - Q2 2013</v>
          </cell>
          <cell r="L60" t="str">
            <v>YTD 13</v>
          </cell>
          <cell r="M60" t="str">
            <v>Q2 13</v>
          </cell>
          <cell r="N60">
            <v>2013</v>
          </cell>
          <cell r="O60" t="str">
            <v>YTD 2013</v>
          </cell>
          <cell r="P60" t="str">
            <v>Q2</v>
          </cell>
          <cell r="R60"/>
          <cell r="S60" t="str">
            <v>13</v>
          </cell>
          <cell r="T60">
            <v>2</v>
          </cell>
          <cell r="U60">
            <v>2013</v>
          </cell>
          <cell r="V60">
            <v>13</v>
          </cell>
          <cell r="W60" t="str">
            <v>K</v>
          </cell>
          <cell r="X60" t="str">
            <v>Q</v>
          </cell>
          <cell r="Y60" t="str">
            <v>2013 2Q</v>
          </cell>
          <cell r="Z60" t="str">
            <v>Q2 2013</v>
          </cell>
          <cell r="AA60" t="str">
            <v>YTD
2013</v>
          </cell>
        </row>
        <row r="61">
          <cell r="J61">
            <v>59</v>
          </cell>
          <cell r="K61" t="str">
            <v>CapitalLiquidity - Q3 2013</v>
          </cell>
          <cell r="L61" t="str">
            <v>YTD 13</v>
          </cell>
          <cell r="M61" t="str">
            <v>Q3 13</v>
          </cell>
          <cell r="N61">
            <v>2013</v>
          </cell>
          <cell r="O61" t="str">
            <v>YTD 2013</v>
          </cell>
          <cell r="P61" t="str">
            <v>Q3</v>
          </cell>
          <cell r="R61"/>
          <cell r="S61" t="str">
            <v>13</v>
          </cell>
          <cell r="T61">
            <v>3</v>
          </cell>
          <cell r="U61">
            <v>2013</v>
          </cell>
          <cell r="V61">
            <v>13</v>
          </cell>
          <cell r="W61" t="str">
            <v>K</v>
          </cell>
          <cell r="X61" t="str">
            <v>Q</v>
          </cell>
          <cell r="Y61" t="str">
            <v>2013 3Q</v>
          </cell>
          <cell r="Z61" t="str">
            <v>Q3 2013</v>
          </cell>
          <cell r="AA61" t="str">
            <v>YTD
2013</v>
          </cell>
        </row>
        <row r="62">
          <cell r="J62">
            <v>60</v>
          </cell>
          <cell r="K62" t="str">
            <v>CapitalLiquidity - Q4 2013</v>
          </cell>
          <cell r="L62" t="str">
            <v>2013</v>
          </cell>
          <cell r="M62" t="str">
            <v>Q4 13</v>
          </cell>
          <cell r="N62">
            <v>2013</v>
          </cell>
          <cell r="O62" t="str">
            <v>2013</v>
          </cell>
          <cell r="P62" t="str">
            <v>Q4</v>
          </cell>
          <cell r="R62"/>
          <cell r="S62" t="str">
            <v>13</v>
          </cell>
          <cell r="T62">
            <v>4</v>
          </cell>
          <cell r="U62">
            <v>2013</v>
          </cell>
          <cell r="V62">
            <v>13</v>
          </cell>
          <cell r="W62" t="str">
            <v>K</v>
          </cell>
          <cell r="X62" t="str">
            <v>Q</v>
          </cell>
          <cell r="Y62" t="str">
            <v>2013 4Q</v>
          </cell>
          <cell r="Z62" t="str">
            <v>Q4 2013</v>
          </cell>
          <cell r="AA62" t="str">
            <v>YTD
2013</v>
          </cell>
        </row>
        <row r="63">
          <cell r="J63">
            <v>61</v>
          </cell>
          <cell r="K63" t="str">
            <v>CapitalLiquidity - Q1 2014</v>
          </cell>
          <cell r="L63" t="str">
            <v>YTD 14</v>
          </cell>
          <cell r="M63" t="str">
            <v>Q1 14</v>
          </cell>
          <cell r="N63">
            <v>2014</v>
          </cell>
          <cell r="O63" t="str">
            <v>YTD 2014</v>
          </cell>
          <cell r="P63" t="str">
            <v>Q1</v>
          </cell>
          <cell r="Q63">
            <v>2014</v>
          </cell>
          <cell r="R63">
            <v>14</v>
          </cell>
          <cell r="S63" t="str">
            <v>14</v>
          </cell>
          <cell r="T63">
            <v>1</v>
          </cell>
          <cell r="U63">
            <v>2014</v>
          </cell>
          <cell r="V63">
            <v>14</v>
          </cell>
          <cell r="W63" t="str">
            <v>K</v>
          </cell>
          <cell r="X63" t="str">
            <v>Q</v>
          </cell>
          <cell r="Y63" t="str">
            <v>2014 1Q</v>
          </cell>
          <cell r="Z63" t="str">
            <v>Q1 2014</v>
          </cell>
          <cell r="AA63" t="str">
            <v>YTD
2014</v>
          </cell>
        </row>
        <row r="64">
          <cell r="J64">
            <v>62</v>
          </cell>
          <cell r="K64" t="str">
            <v>CapitalLiquidity - Q2 2014</v>
          </cell>
          <cell r="L64" t="str">
            <v>YTD 14</v>
          </cell>
          <cell r="M64" t="str">
            <v>Q2 14</v>
          </cell>
          <cell r="N64">
            <v>2014</v>
          </cell>
          <cell r="O64" t="str">
            <v>YTD 2014</v>
          </cell>
          <cell r="P64" t="str">
            <v>Q2</v>
          </cell>
          <cell r="R64"/>
          <cell r="S64" t="str">
            <v>14</v>
          </cell>
          <cell r="T64">
            <v>2</v>
          </cell>
          <cell r="U64">
            <v>2014</v>
          </cell>
          <cell r="V64">
            <v>14</v>
          </cell>
          <cell r="W64" t="str">
            <v>K</v>
          </cell>
          <cell r="X64" t="str">
            <v>Q</v>
          </cell>
          <cell r="Y64" t="str">
            <v>2014 2Q</v>
          </cell>
          <cell r="Z64" t="str">
            <v>Q2 2014</v>
          </cell>
          <cell r="AA64" t="str">
            <v>YTD
2014</v>
          </cell>
        </row>
        <row r="65">
          <cell r="J65">
            <v>63</v>
          </cell>
          <cell r="K65" t="str">
            <v>CapitalLiquidity - Q3 2014</v>
          </cell>
          <cell r="L65" t="str">
            <v>YTD 14</v>
          </cell>
          <cell r="M65" t="str">
            <v>Q3 14</v>
          </cell>
          <cell r="N65">
            <v>2014</v>
          </cell>
          <cell r="O65" t="str">
            <v>YTD 2014</v>
          </cell>
          <cell r="P65" t="str">
            <v>Q3</v>
          </cell>
          <cell r="R65"/>
          <cell r="S65" t="str">
            <v>14</v>
          </cell>
          <cell r="T65">
            <v>3</v>
          </cell>
          <cell r="U65">
            <v>2014</v>
          </cell>
          <cell r="V65">
            <v>14</v>
          </cell>
          <cell r="W65" t="str">
            <v>K</v>
          </cell>
          <cell r="X65" t="str">
            <v>Q</v>
          </cell>
          <cell r="Y65" t="str">
            <v>2014 3Q</v>
          </cell>
          <cell r="Z65" t="str">
            <v>Q3 2014</v>
          </cell>
          <cell r="AA65" t="str">
            <v>YTD
2014</v>
          </cell>
        </row>
        <row r="66">
          <cell r="J66">
            <v>64</v>
          </cell>
          <cell r="K66" t="str">
            <v>CapitalLiquidity - Q4 2014</v>
          </cell>
          <cell r="L66" t="str">
            <v>2014</v>
          </cell>
          <cell r="M66" t="str">
            <v>Q4 14</v>
          </cell>
          <cell r="N66">
            <v>2014</v>
          </cell>
          <cell r="O66" t="str">
            <v>2014</v>
          </cell>
          <cell r="P66" t="str">
            <v>Q4</v>
          </cell>
          <cell r="R66"/>
          <cell r="S66" t="str">
            <v>14</v>
          </cell>
          <cell r="T66">
            <v>4</v>
          </cell>
          <cell r="U66">
            <v>2014</v>
          </cell>
          <cell r="V66">
            <v>14</v>
          </cell>
          <cell r="W66" t="str">
            <v>K</v>
          </cell>
          <cell r="X66" t="str">
            <v>Q</v>
          </cell>
          <cell r="Y66" t="str">
            <v>2014 4Q</v>
          </cell>
          <cell r="Z66" t="str">
            <v>Q4 2014</v>
          </cell>
          <cell r="AA66" t="str">
            <v>YTD
2014</v>
          </cell>
        </row>
        <row r="67">
          <cell r="J67">
            <v>65</v>
          </cell>
          <cell r="K67" t="str">
            <v>CapitalLiquidity - Q1 2015</v>
          </cell>
          <cell r="L67" t="str">
            <v>YTD 15</v>
          </cell>
          <cell r="M67" t="str">
            <v>Q1 15</v>
          </cell>
          <cell r="N67">
            <v>2015</v>
          </cell>
          <cell r="O67" t="str">
            <v>YTD 15</v>
          </cell>
          <cell r="P67" t="str">
            <v>Q1</v>
          </cell>
          <cell r="Q67">
            <v>2015</v>
          </cell>
          <cell r="R67">
            <v>15</v>
          </cell>
          <cell r="S67" t="str">
            <v>15</v>
          </cell>
          <cell r="T67">
            <v>1</v>
          </cell>
          <cell r="U67">
            <v>2015</v>
          </cell>
          <cell r="V67">
            <v>15</v>
          </cell>
          <cell r="W67" t="str">
            <v>K</v>
          </cell>
          <cell r="X67" t="str">
            <v>Q</v>
          </cell>
          <cell r="Y67" t="str">
            <v>2015 1Q</v>
          </cell>
          <cell r="Z67" t="str">
            <v>Q1 2015</v>
          </cell>
          <cell r="AA67" t="str">
            <v>YTD
2015</v>
          </cell>
        </row>
        <row r="68">
          <cell r="J68">
            <v>66</v>
          </cell>
          <cell r="K68" t="str">
            <v>CapitalLiquidity - Q2 2015</v>
          </cell>
          <cell r="L68" t="str">
            <v>YTD 15</v>
          </cell>
          <cell r="M68" t="str">
            <v>Q2 15</v>
          </cell>
          <cell r="N68">
            <v>2015</v>
          </cell>
          <cell r="O68" t="str">
            <v>YTD 15</v>
          </cell>
          <cell r="P68" t="str">
            <v>Q2</v>
          </cell>
          <cell r="R68"/>
          <cell r="S68" t="str">
            <v>15</v>
          </cell>
          <cell r="T68">
            <v>2</v>
          </cell>
          <cell r="U68">
            <v>2015</v>
          </cell>
          <cell r="V68">
            <v>15</v>
          </cell>
          <cell r="W68" t="str">
            <v>K</v>
          </cell>
          <cell r="X68" t="str">
            <v>Q</v>
          </cell>
          <cell r="Y68" t="str">
            <v>2015 2Q</v>
          </cell>
          <cell r="Z68" t="str">
            <v>Q2 2015</v>
          </cell>
          <cell r="AA68" t="str">
            <v>YTD
2015</v>
          </cell>
        </row>
        <row r="69">
          <cell r="J69">
            <v>67</v>
          </cell>
          <cell r="K69" t="str">
            <v>CapitalLiquidity - Q3 2015</v>
          </cell>
          <cell r="L69" t="str">
            <v>YTD 15</v>
          </cell>
          <cell r="M69" t="str">
            <v>Q3 15</v>
          </cell>
          <cell r="N69">
            <v>2015</v>
          </cell>
          <cell r="O69" t="str">
            <v>YTD 15</v>
          </cell>
          <cell r="P69" t="str">
            <v>Q3</v>
          </cell>
          <cell r="R69"/>
          <cell r="S69" t="str">
            <v>15</v>
          </cell>
          <cell r="T69">
            <v>3</v>
          </cell>
          <cell r="U69">
            <v>2015</v>
          </cell>
          <cell r="V69">
            <v>15</v>
          </cell>
          <cell r="W69" t="str">
            <v>K</v>
          </cell>
          <cell r="X69" t="str">
            <v>Q</v>
          </cell>
          <cell r="Y69" t="str">
            <v>2015 3Q</v>
          </cell>
          <cell r="Z69" t="str">
            <v>Q3 2015</v>
          </cell>
          <cell r="AA69" t="str">
            <v>YTD
2015</v>
          </cell>
        </row>
        <row r="70">
          <cell r="J70">
            <v>68</v>
          </cell>
          <cell r="K70" t="str">
            <v>CapitalLiquidity - Q4 2015</v>
          </cell>
          <cell r="L70" t="str">
            <v>2015</v>
          </cell>
          <cell r="M70" t="str">
            <v>Q4 15</v>
          </cell>
          <cell r="N70">
            <v>2015</v>
          </cell>
          <cell r="O70" t="str">
            <v>2015</v>
          </cell>
          <cell r="P70" t="str">
            <v>Q4</v>
          </cell>
          <cell r="R70"/>
          <cell r="S70" t="str">
            <v>15</v>
          </cell>
          <cell r="T70">
            <v>4</v>
          </cell>
          <cell r="U70">
            <v>2015</v>
          </cell>
          <cell r="V70">
            <v>15</v>
          </cell>
          <cell r="W70" t="str">
            <v>K</v>
          </cell>
          <cell r="X70" t="str">
            <v>Q</v>
          </cell>
          <cell r="Y70" t="str">
            <v>2015 4Q</v>
          </cell>
          <cell r="Z70" t="str">
            <v>Q4 2015</v>
          </cell>
          <cell r="AA70" t="str">
            <v>YTD
2015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Tabeller1"/>
      <sheetName val="Tabeller2"/>
      <sheetName val="Tabeller3"/>
      <sheetName val="PPT"/>
      <sheetName val="MR1"/>
      <sheetName val="MR2A"/>
      <sheetName val="MR2B"/>
      <sheetName val="MR3"/>
      <sheetName val="MR4"/>
      <sheetName val="MR5"/>
      <sheetName val="MR6"/>
      <sheetName val="MR7"/>
      <sheetName val="MR8"/>
      <sheetName val="GD"/>
      <sheetName val="Data2"/>
      <sheetName val="NewBranch"/>
      <sheetName val="NB_data"/>
      <sheetName val="Cost"/>
      <sheetName val="B_Vol"/>
      <sheetName val="Udl"/>
      <sheetName val="Ind"/>
      <sheetName val="SYDPL"/>
      <sheetName val="KBH"/>
      <sheetName val="ARHUS"/>
      <sheetName val="SYDBAL"/>
      <sheetName val="KBHBAL"/>
      <sheetName val="ARHUSBAL"/>
      <sheetName val="SKIVPL"/>
      <sheetName val="Ø1"/>
      <sheetName val="Ø2a"/>
      <sheetName val="Ø2"/>
      <sheetName val="Ø3"/>
      <sheetName val="Ø4"/>
      <sheetName val="Ø5"/>
      <sheetName val="Ø6"/>
      <sheetName val="Ø5B"/>
      <sheetName val="Ø6B"/>
      <sheetName val="Ø7"/>
      <sheetName val="Ø8"/>
      <sheetName val="Ø9"/>
      <sheetName val="ø10a"/>
      <sheetName val="ø10"/>
      <sheetName val="Ø11"/>
      <sheetName val="Ø12"/>
      <sheetName val="Ø13"/>
      <sheetName val="Ø14"/>
      <sheetName val="Ø15"/>
      <sheetName val="Ø16"/>
      <sheetName val="Ø17"/>
      <sheetName val="Ø17a"/>
      <sheetName val="Ø18"/>
      <sheetName val="Ø19"/>
      <sheetName val="Ø20"/>
      <sheetName val="Ø21"/>
      <sheetName val="Ø22a"/>
      <sheetName val="Ø22"/>
      <sheetName val="Ø23"/>
      <sheetName val="Ø24"/>
      <sheetName val="Ø25"/>
      <sheetName val="Ø26"/>
      <sheetName val="Ø27"/>
      <sheetName val="Ø28"/>
      <sheetName val="Ø29"/>
      <sheetName val="Ø30"/>
      <sheetName val="Ø31"/>
      <sheetName val="Ø32"/>
      <sheetName val="Ø33"/>
      <sheetName val="Ø34"/>
      <sheetName val="Ø35"/>
      <sheetName val="Ø35a"/>
      <sheetName val="Ø36"/>
      <sheetName val="Ø37"/>
      <sheetName val="Ø38"/>
      <sheetName val="Ø39"/>
      <sheetName val="Data6"/>
      <sheetName val="Data1"/>
      <sheetName val="K1"/>
      <sheetName val="K1B"/>
      <sheetName val="K2"/>
      <sheetName val="K2 (2)"/>
      <sheetName val="K2B"/>
      <sheetName val="K3"/>
      <sheetName val="K4"/>
      <sheetName val="K4B"/>
      <sheetName val="K5"/>
      <sheetName val="K6"/>
      <sheetName val="NS_DLB"/>
      <sheetName val="Data3"/>
      <sheetName val="Data4"/>
      <sheetName val="Data5"/>
      <sheetName val="Rapport"/>
      <sheetName val="2004, 3. kvt - koncern"/>
      <sheetName val="2005, halvår - koncern"/>
      <sheetName val="2004, 2. kvt. - koncern"/>
      <sheetName val="2003"/>
      <sheetName val="2005, 1. kvt - koncern"/>
      <sheetName val="2004 1. kvt"/>
      <sheetName val="Diagram2"/>
    </sheetNames>
    <sheetDataSet>
      <sheetData sheetId="0"/>
      <sheetData sheetId="1" refreshError="1"/>
      <sheetData sheetId="2" refreshError="1"/>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row r="100">
          <cell r="U100" t="e">
            <v>#N/A</v>
          </cell>
        </row>
        <row r="101">
          <cell r="U101" t="e">
            <v>#N/A</v>
          </cell>
        </row>
        <row r="102">
          <cell r="U102" t="e">
            <v>#N/A</v>
          </cell>
        </row>
        <row r="103">
          <cell r="U103" t="e">
            <v>#N/A</v>
          </cell>
        </row>
        <row r="104">
          <cell r="U104" t="e">
            <v>#N/A</v>
          </cell>
        </row>
        <row r="105">
          <cell r="U105" t="e">
            <v>#N/A</v>
          </cell>
        </row>
        <row r="106">
          <cell r="U106" t="e">
            <v>#N/A</v>
          </cell>
        </row>
        <row r="107">
          <cell r="U107" t="e">
            <v>#N/A</v>
          </cell>
        </row>
        <row r="108">
          <cell r="U108" t="e">
            <v>#N/A</v>
          </cell>
        </row>
        <row r="109">
          <cell r="U109" t="e">
            <v>#N/A</v>
          </cell>
        </row>
      </sheetData>
      <sheetData sheetId="97"/>
      <sheetData sheetId="98"/>
      <sheetData sheetId="99"/>
      <sheetData sheetId="100"/>
      <sheetData sheetId="101"/>
      <sheetData sheetId="102"/>
      <sheetData sheetId="10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Margin"/>
      <sheetName val="P11Eng"/>
      <sheetName val="P12Eng"/>
      <sheetName val="P13Eng"/>
      <sheetName val="P14Eng"/>
      <sheetName val="P15Eng"/>
      <sheetName val="BASrMed"/>
      <sheetName val="INDprMed"/>
      <sheetName val="PerOMKprMED"/>
      <sheetName val="RENTprMed"/>
      <sheetName val="GEBprMed"/>
      <sheetName val="KURSprMed"/>
      <sheetName val="ANDRESprMed"/>
      <sheetName val="UDLprMed"/>
      <sheetName val="INDLprMed"/>
      <sheetName val="P1"/>
      <sheetName val="P1C"/>
      <sheetName val="P2"/>
      <sheetName val="P3"/>
      <sheetName val="P4"/>
      <sheetName val="P4B"/>
      <sheetName val="P5"/>
      <sheetName val="P6"/>
      <sheetName val="P7"/>
      <sheetName val="P9"/>
      <sheetName val="P10"/>
      <sheetName val="P11"/>
      <sheetName val="P12"/>
      <sheetName val="P12B"/>
      <sheetName val="P13"/>
      <sheetName val="P13B"/>
      <sheetName val="P14"/>
      <sheetName val="P15"/>
      <sheetName val="P15B"/>
      <sheetName val="P16"/>
      <sheetName val="P17"/>
      <sheetName val="P18"/>
      <sheetName val="P19"/>
      <sheetName val="P20"/>
      <sheetName val="P22B"/>
      <sheetName val="P23B"/>
      <sheetName val="P24"/>
      <sheetName val="P25"/>
      <sheetName val="P25B"/>
      <sheetName val="P26"/>
      <sheetName val="P27"/>
      <sheetName val="P28"/>
      <sheetName val="P31"/>
      <sheetName val="P32B"/>
      <sheetName val="P34"/>
      <sheetName val="P32"/>
      <sheetName val="P33"/>
      <sheetName val="P30B"/>
      <sheetName val="NS_DLB"/>
      <sheetName val="SYD"/>
      <sheetName val="NORD"/>
      <sheetName val="Overblik"/>
      <sheetName val="Overblik2"/>
      <sheetName val="Overblik3"/>
      <sheetName val="P21B"/>
      <sheetName val="P1B"/>
      <sheetName val="P1B2"/>
      <sheetName val="P22Eng"/>
      <sheetName val="LIK1"/>
      <sheetName val="LIK1B"/>
      <sheetName val="LIK2"/>
      <sheetName val="LIK2B"/>
      <sheetName val="LIK3"/>
      <sheetName val="LIK4"/>
      <sheetName val="LIK5"/>
      <sheetName val="Tids_1"/>
      <sheetName val="Tids_2"/>
      <sheetName val="Tids_3"/>
      <sheetName val="Tids_4"/>
      <sheetName val="Tids_4a"/>
      <sheetName val="Tids_5"/>
      <sheetName val="Tids_6"/>
      <sheetName val="Tids_7"/>
      <sheetName val="Tids_8"/>
      <sheetName val="Tids_lån1"/>
      <sheetName val="Tids_lån2"/>
      <sheetName val="Tids_lån3"/>
      <sheetName val="Tids_lån4"/>
      <sheetName val="Tids_lån5"/>
      <sheetName val="Tids_lån6"/>
      <sheetName val="Tids_lån7"/>
      <sheetName val="Tabeller"/>
      <sheetName val="TblPræ"/>
      <sheetName val="Data1"/>
      <sheetName val="PPT"/>
      <sheetName val="P31B"/>
      <sheetName val="Grafdata_præ"/>
      <sheetName val="Data2"/>
      <sheetName val="Data3"/>
      <sheetName val="Data4"/>
      <sheetName val="Data5"/>
      <sheetName val="2004, 3. kvt - koncern"/>
      <sheetName val="2005, halvår - koncern"/>
      <sheetName val="2004, 2. kvt. - koncern"/>
      <sheetName val="2003"/>
      <sheetName val="2005, 1. kvt - koncern"/>
      <sheetName val="2004 1. kvt"/>
      <sheetName val="Data6"/>
      <sheetName val="Rapport"/>
      <sheetName val="DefineTable"/>
      <sheetName val="Appendiks A"/>
      <sheetName val="Grafdata_bench"/>
      <sheetName val="CostRatio"/>
      <sheetName val="TBLBench"/>
      <sheetName val="Overblik (2)"/>
      <sheetName val="2004 - Koncern"/>
      <sheetName val="Diagram2"/>
      <sheetName val="EKF"/>
      <sheetName val="EKF2"/>
      <sheetName val="EK"/>
      <sheetName val="NEDS"/>
      <sheetName val="OMS"/>
      <sheetName val="G4"/>
      <sheetName val="G4B"/>
      <sheetName val="G5"/>
      <sheetName val="G5B"/>
      <sheetName val="XY1"/>
      <sheetName val="XY2"/>
      <sheetName val="G8"/>
      <sheetName val="G9"/>
      <sheetName val="G10"/>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row r="100">
          <cell r="U100">
            <v>29.15197566428062</v>
          </cell>
        </row>
        <row r="101">
          <cell r="U101">
            <v>48.146574752261955</v>
          </cell>
        </row>
        <row r="102">
          <cell r="U102">
            <v>27.826090900843685</v>
          </cell>
        </row>
        <row r="103">
          <cell r="U103">
            <v>27.92923922535574</v>
          </cell>
        </row>
        <row r="104">
          <cell r="U104">
            <v>38.613681266413522</v>
          </cell>
        </row>
        <row r="105">
          <cell r="U105">
            <v>24.153887195121946</v>
          </cell>
        </row>
        <row r="106">
          <cell r="U106">
            <v>18.661495542054528</v>
          </cell>
        </row>
        <row r="107">
          <cell r="U107">
            <v>24.850089941914735</v>
          </cell>
        </row>
        <row r="108">
          <cell r="U108">
            <v>18.224336283185838</v>
          </cell>
        </row>
      </sheetData>
      <sheetData sheetId="109"/>
      <sheetData sheetId="110"/>
      <sheetData sheetId="111"/>
      <sheetData sheetId="112"/>
      <sheetData sheetId="113"/>
      <sheetData sheetId="114" refreshError="1"/>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tema">
  <a:themeElements>
    <a:clrScheme name="Spar Nord">
      <a:dk1>
        <a:sysClr val="windowText" lastClr="000000"/>
      </a:dk1>
      <a:lt1>
        <a:sysClr val="window" lastClr="FFFFFF"/>
      </a:lt1>
      <a:dk2>
        <a:srgbClr val="44546A"/>
      </a:dk2>
      <a:lt2>
        <a:srgbClr val="E7E6E6"/>
      </a:lt2>
      <a:accent1>
        <a:srgbClr val="E4003F"/>
      </a:accent1>
      <a:accent2>
        <a:srgbClr val="393634"/>
      </a:accent2>
      <a:accent3>
        <a:srgbClr val="023671"/>
      </a:accent3>
      <a:accent4>
        <a:srgbClr val="83786F"/>
      </a:accent4>
      <a:accent5>
        <a:srgbClr val="C00000"/>
      </a:accent5>
      <a:accent6>
        <a:srgbClr val="ACA39A"/>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sparnord.dk/investor-relations/gaeld-og-rating/" TargetMode="External"/><Relationship Id="rId13" Type="http://schemas.openxmlformats.org/officeDocument/2006/relationships/hyperlink" Target="https://www.sparnord.dk/investor-relations/gaeld-og-rating/" TargetMode="External"/><Relationship Id="rId18" Type="http://schemas.openxmlformats.org/officeDocument/2006/relationships/hyperlink" Target="https://www.sparnord.dk/investor-relations/gaeld-og-rating/" TargetMode="External"/><Relationship Id="rId3" Type="http://schemas.openxmlformats.org/officeDocument/2006/relationships/hyperlink" Target="https://www.sparnord.dk/investor-relations/gaeld-og-rating/" TargetMode="External"/><Relationship Id="rId21" Type="http://schemas.openxmlformats.org/officeDocument/2006/relationships/hyperlink" Target="https://www.sparnord.dk/investor-relations/gaeld-og-rating/" TargetMode="External"/><Relationship Id="rId7" Type="http://schemas.openxmlformats.org/officeDocument/2006/relationships/hyperlink" Target="https://www.sparnord.dk/investor-relations/gaeld-og-rating/" TargetMode="External"/><Relationship Id="rId12" Type="http://schemas.openxmlformats.org/officeDocument/2006/relationships/hyperlink" Target="https://www.sparnord.dk/investor-relations/gaeld-og-rating/" TargetMode="External"/><Relationship Id="rId17" Type="http://schemas.openxmlformats.org/officeDocument/2006/relationships/hyperlink" Target="https://www.sparnord.dk/investor-relations/gaeld-og-rating/" TargetMode="External"/><Relationship Id="rId2" Type="http://schemas.openxmlformats.org/officeDocument/2006/relationships/hyperlink" Target="https://www.sparnord.dk/investor-relations/gaeld-og-rating/" TargetMode="External"/><Relationship Id="rId16" Type="http://schemas.openxmlformats.org/officeDocument/2006/relationships/hyperlink" Target="https://www.sparnord.dk/investor-relations/gaeld-og-rating/" TargetMode="External"/><Relationship Id="rId20" Type="http://schemas.openxmlformats.org/officeDocument/2006/relationships/hyperlink" Target="https://www.sparnord.dk/investor-relations/spar-nord-aktien/" TargetMode="External"/><Relationship Id="rId1" Type="http://schemas.openxmlformats.org/officeDocument/2006/relationships/hyperlink" Target="https://www.sparnord.dk/investor-relations/gaeld-og-rating/" TargetMode="External"/><Relationship Id="rId6" Type="http://schemas.openxmlformats.org/officeDocument/2006/relationships/hyperlink" Target="https://www.sparnord.dk/investor-relations/gaeld-og-rating/" TargetMode="External"/><Relationship Id="rId11" Type="http://schemas.openxmlformats.org/officeDocument/2006/relationships/hyperlink" Target="https://www.sparnord.dk/investor-relations/gaeld-og-rating/" TargetMode="External"/><Relationship Id="rId5" Type="http://schemas.openxmlformats.org/officeDocument/2006/relationships/hyperlink" Target="https://www.sparnord.dk/investor-relations/gaeld-og-rating/" TargetMode="External"/><Relationship Id="rId15" Type="http://schemas.openxmlformats.org/officeDocument/2006/relationships/hyperlink" Target="https://www.sparnord.dk/investor-relations/gaeld-og-rating/" TargetMode="External"/><Relationship Id="rId10" Type="http://schemas.openxmlformats.org/officeDocument/2006/relationships/hyperlink" Target="https://www.sparnord.dk/investor-relations/gaeld-og-rating/" TargetMode="External"/><Relationship Id="rId19" Type="http://schemas.openxmlformats.org/officeDocument/2006/relationships/hyperlink" Target="https://www.sparnord.dk/investor-relations/gaeld-og-rating/" TargetMode="External"/><Relationship Id="rId4" Type="http://schemas.openxmlformats.org/officeDocument/2006/relationships/hyperlink" Target="https://www.sparnord.dk/investor-relations/gaeld-og-rating/" TargetMode="External"/><Relationship Id="rId9" Type="http://schemas.openxmlformats.org/officeDocument/2006/relationships/hyperlink" Target="https://www.sparnord.dk/investor-relations/gaeld-og-rating/" TargetMode="External"/><Relationship Id="rId14" Type="http://schemas.openxmlformats.org/officeDocument/2006/relationships/hyperlink" Target="https://www.sparnord.dk/investor-relations/gaeld-og-rating/" TargetMode="External"/><Relationship Id="rId22" Type="http://schemas.openxmlformats.org/officeDocument/2006/relationships/printerSettings" Target="../printerSettings/printerSettings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013A-FEF0-4A7A-BEA1-421507F38AFF}">
  <sheetPr codeName="Ark1"/>
  <dimension ref="B2:I10"/>
  <sheetViews>
    <sheetView zoomScale="90" zoomScaleNormal="90" workbookViewId="0">
      <selection activeCell="G11" sqref="G11"/>
    </sheetView>
  </sheetViews>
  <sheetFormatPr defaultColWidth="9.1796875" defaultRowHeight="14.5"/>
  <cols>
    <col min="1" max="16384" width="9.1796875" style="106"/>
  </cols>
  <sheetData>
    <row r="2" spans="2:9">
      <c r="B2" s="108" t="s">
        <v>186</v>
      </c>
      <c r="C2" s="108"/>
      <c r="D2" s="107"/>
      <c r="E2" s="107"/>
      <c r="F2" s="107"/>
      <c r="G2" s="107"/>
      <c r="H2" s="107"/>
      <c r="I2" s="107"/>
    </row>
    <row r="3" spans="2:9" ht="15.75" customHeight="1">
      <c r="B3" s="853" t="s">
        <v>731</v>
      </c>
      <c r="C3" s="853"/>
      <c r="D3" s="853"/>
      <c r="E3" s="853"/>
      <c r="F3" s="853"/>
      <c r="G3" s="853"/>
      <c r="H3" s="853"/>
    </row>
    <row r="4" spans="2:9">
      <c r="B4" s="853"/>
      <c r="C4" s="853"/>
      <c r="D4" s="853"/>
      <c r="E4" s="853"/>
      <c r="F4" s="853"/>
      <c r="G4" s="853"/>
      <c r="H4" s="853"/>
    </row>
    <row r="5" spans="2:9">
      <c r="B5" s="853"/>
      <c r="C5" s="853"/>
      <c r="D5" s="853"/>
      <c r="E5" s="853"/>
      <c r="F5" s="853"/>
      <c r="G5" s="853"/>
      <c r="H5" s="853"/>
    </row>
    <row r="6" spans="2:9">
      <c r="B6" s="853"/>
      <c r="C6" s="853"/>
      <c r="D6" s="853"/>
      <c r="E6" s="853"/>
      <c r="F6" s="853"/>
      <c r="G6" s="853"/>
      <c r="H6" s="853"/>
    </row>
    <row r="7" spans="2:9">
      <c r="B7" s="853"/>
      <c r="C7" s="853"/>
      <c r="D7" s="853"/>
      <c r="E7" s="853"/>
      <c r="F7" s="853"/>
      <c r="G7" s="853"/>
      <c r="H7" s="853"/>
    </row>
    <row r="8" spans="2:9">
      <c r="B8" s="853"/>
      <c r="C8" s="853"/>
      <c r="D8" s="853"/>
      <c r="E8" s="853"/>
      <c r="F8" s="853"/>
      <c r="G8" s="853"/>
      <c r="H8" s="853"/>
    </row>
    <row r="9" spans="2:9">
      <c r="B9" s="853"/>
      <c r="C9" s="853"/>
      <c r="D9" s="853"/>
      <c r="E9" s="853"/>
      <c r="F9" s="853"/>
      <c r="G9" s="853"/>
      <c r="H9" s="853"/>
    </row>
    <row r="10" spans="2:9">
      <c r="B10" s="853"/>
      <c r="C10" s="853"/>
      <c r="D10" s="853"/>
      <c r="E10" s="853"/>
      <c r="F10" s="853"/>
      <c r="G10" s="853"/>
      <c r="H10" s="853"/>
    </row>
  </sheetData>
  <mergeCells count="1">
    <mergeCell ref="B3:H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D085-2FEC-4B10-BA91-497A9AF51FB0}">
  <dimension ref="A1:H42"/>
  <sheetViews>
    <sheetView zoomScale="90" zoomScaleNormal="90" zoomScalePageLayoutView="115" workbookViewId="0">
      <selection activeCell="E42" sqref="E42"/>
    </sheetView>
  </sheetViews>
  <sheetFormatPr defaultColWidth="11.453125" defaultRowHeight="11.5"/>
  <cols>
    <col min="1" max="1" width="7.453125" style="673" customWidth="1"/>
    <col min="2" max="2" width="7.7265625" style="673" customWidth="1"/>
    <col min="3" max="3" width="73.1796875" style="673" customWidth="1"/>
    <col min="4" max="4" width="18.54296875" style="674" customWidth="1"/>
    <col min="5" max="16384" width="11.453125" style="673"/>
  </cols>
  <sheetData>
    <row r="1" spans="1:8" ht="15" customHeight="1"/>
    <row r="2" spans="1:8" ht="15.75" customHeight="1">
      <c r="B2" s="152" t="s">
        <v>1775</v>
      </c>
      <c r="G2" s="117"/>
      <c r="H2" s="117"/>
    </row>
    <row r="3" spans="1:8" ht="12" customHeight="1">
      <c r="G3" s="855" t="s">
        <v>180</v>
      </c>
      <c r="H3" s="856"/>
    </row>
    <row r="4" spans="1:8" ht="13.5">
      <c r="B4" s="555"/>
      <c r="C4" s="555"/>
      <c r="D4" s="555"/>
      <c r="G4" s="857"/>
      <c r="H4" s="858"/>
    </row>
    <row r="5" spans="1:8" ht="64.5" customHeight="1">
      <c r="B5" s="67" t="str">
        <f>'EU KM2'!B6</f>
        <v>At 31 December 2024 (DKKm)</v>
      </c>
      <c r="C5" s="555"/>
      <c r="D5" s="555" t="s">
        <v>1752</v>
      </c>
      <c r="G5" s="117"/>
      <c r="H5" s="117"/>
    </row>
    <row r="6" spans="1:8" ht="20.149999999999999" customHeight="1">
      <c r="B6" s="874" t="s">
        <v>1776</v>
      </c>
      <c r="C6" s="875"/>
      <c r="D6" s="875"/>
    </row>
    <row r="7" spans="1:8" ht="13.5">
      <c r="A7" s="675"/>
      <c r="B7" s="814">
        <v>1</v>
      </c>
      <c r="C7" s="815" t="s">
        <v>1777</v>
      </c>
      <c r="D7" s="816">
        <v>12496.136058299682</v>
      </c>
    </row>
    <row r="8" spans="1:8" ht="13.5">
      <c r="A8" s="675"/>
      <c r="B8" s="814">
        <v>2</v>
      </c>
      <c r="C8" s="815" t="s">
        <v>1778</v>
      </c>
      <c r="D8" s="816">
        <v>1195.1034348099995</v>
      </c>
    </row>
    <row r="9" spans="1:8" ht="13.5">
      <c r="A9" s="675"/>
      <c r="B9" s="814">
        <v>6</v>
      </c>
      <c r="C9" s="815" t="s">
        <v>1779</v>
      </c>
      <c r="D9" s="816">
        <v>1577.3751037500001</v>
      </c>
    </row>
    <row r="10" spans="1:8" ht="13.5">
      <c r="A10" s="675"/>
      <c r="B10" s="814">
        <v>11</v>
      </c>
      <c r="C10" s="817" t="s">
        <v>1780</v>
      </c>
      <c r="D10" s="818">
        <v>15268.614596859683</v>
      </c>
    </row>
    <row r="11" spans="1:8" ht="14">
      <c r="A11" s="675"/>
      <c r="B11" s="877" t="s">
        <v>1982</v>
      </c>
      <c r="C11" s="877"/>
      <c r="D11" s="877"/>
    </row>
    <row r="12" spans="1:8" ht="27">
      <c r="A12" s="675"/>
      <c r="B12" s="814">
        <v>12</v>
      </c>
      <c r="C12" s="817" t="s">
        <v>1983</v>
      </c>
      <c r="D12" s="818">
        <v>7268.8742093800001</v>
      </c>
    </row>
    <row r="13" spans="1:8" ht="27">
      <c r="A13" s="675"/>
      <c r="B13" s="814" t="s">
        <v>1781</v>
      </c>
      <c r="C13" s="817" t="s">
        <v>1782</v>
      </c>
      <c r="D13" s="819">
        <v>0</v>
      </c>
    </row>
    <row r="14" spans="1:8" ht="27">
      <c r="A14" s="675"/>
      <c r="B14" s="820" t="s">
        <v>1783</v>
      </c>
      <c r="C14" s="817" t="s">
        <v>1784</v>
      </c>
      <c r="D14" s="819">
        <v>0</v>
      </c>
    </row>
    <row r="15" spans="1:8" ht="27">
      <c r="B15" s="820" t="s">
        <v>1785</v>
      </c>
      <c r="C15" s="817" t="s">
        <v>1786</v>
      </c>
      <c r="D15" s="819">
        <v>0</v>
      </c>
    </row>
    <row r="16" spans="1:8" ht="27">
      <c r="B16" s="814">
        <v>13</v>
      </c>
      <c r="C16" s="817" t="s">
        <v>1787</v>
      </c>
      <c r="D16" s="819">
        <v>1860.7401163300001</v>
      </c>
    </row>
    <row r="17" spans="1:4" ht="27">
      <c r="B17" s="820" t="s">
        <v>1714</v>
      </c>
      <c r="C17" s="817" t="s">
        <v>1788</v>
      </c>
      <c r="D17" s="819"/>
    </row>
    <row r="18" spans="1:4" ht="27">
      <c r="B18" s="814">
        <v>14</v>
      </c>
      <c r="C18" s="817" t="s">
        <v>1789</v>
      </c>
      <c r="D18" s="819">
        <v>1860.7401163300001</v>
      </c>
    </row>
    <row r="19" spans="1:4" s="676" customFormat="1" ht="13.5">
      <c r="B19" s="814">
        <v>17</v>
      </c>
      <c r="C19" s="815" t="s">
        <v>1790</v>
      </c>
      <c r="D19" s="818">
        <v>9129.6143257100011</v>
      </c>
    </row>
    <row r="20" spans="1:4" s="676" customFormat="1" ht="13.5">
      <c r="B20" s="820" t="s">
        <v>598</v>
      </c>
      <c r="C20" s="821" t="s">
        <v>1791</v>
      </c>
      <c r="D20" s="818">
        <v>7268.8742093800001</v>
      </c>
    </row>
    <row r="21" spans="1:4" ht="14">
      <c r="B21" s="877" t="s">
        <v>1792</v>
      </c>
      <c r="C21" s="877"/>
      <c r="D21" s="877"/>
    </row>
    <row r="22" spans="1:4" ht="13.5">
      <c r="B22" s="814">
        <v>18</v>
      </c>
      <c r="C22" s="817" t="s">
        <v>1793</v>
      </c>
      <c r="D22" s="818">
        <v>24398.228922569684</v>
      </c>
    </row>
    <row r="23" spans="1:4" ht="14">
      <c r="B23" s="814">
        <v>19</v>
      </c>
      <c r="C23" s="817" t="s">
        <v>1794</v>
      </c>
      <c r="D23" s="586"/>
    </row>
    <row r="24" spans="1:4" ht="14">
      <c r="B24" s="814">
        <v>20</v>
      </c>
      <c r="C24" s="817" t="s">
        <v>1795</v>
      </c>
      <c r="D24" s="586"/>
    </row>
    <row r="25" spans="1:4" ht="13.5">
      <c r="B25" s="814">
        <v>22</v>
      </c>
      <c r="C25" s="817" t="s">
        <v>1796</v>
      </c>
      <c r="D25" s="818">
        <v>24398.228922569684</v>
      </c>
    </row>
    <row r="26" spans="1:4" ht="13.5">
      <c r="B26" s="820" t="s">
        <v>602</v>
      </c>
      <c r="C26" s="822" t="s">
        <v>1797</v>
      </c>
      <c r="D26" s="818">
        <v>22537.488806239682</v>
      </c>
    </row>
    <row r="27" spans="1:4" ht="14">
      <c r="B27" s="877" t="s">
        <v>1798</v>
      </c>
      <c r="C27" s="877"/>
      <c r="D27" s="877"/>
    </row>
    <row r="28" spans="1:4" ht="13.5">
      <c r="B28" s="814">
        <v>23</v>
      </c>
      <c r="C28" s="817" t="s">
        <v>222</v>
      </c>
      <c r="D28" s="823">
        <v>66600.013960708602</v>
      </c>
    </row>
    <row r="29" spans="1:4" ht="13.5">
      <c r="A29" s="675"/>
      <c r="B29" s="814">
        <v>24</v>
      </c>
      <c r="C29" s="817" t="s">
        <v>708</v>
      </c>
      <c r="D29" s="816">
        <v>128717.2964812292</v>
      </c>
    </row>
    <row r="30" spans="1:4" ht="14">
      <c r="B30" s="877" t="s">
        <v>1799</v>
      </c>
      <c r="C30" s="877"/>
      <c r="D30" s="877"/>
    </row>
    <row r="31" spans="1:4" ht="27">
      <c r="B31" s="814">
        <v>25</v>
      </c>
      <c r="C31" s="817" t="s">
        <v>1800</v>
      </c>
      <c r="D31" s="824">
        <v>36.633969681993911</v>
      </c>
    </row>
    <row r="32" spans="1:4" ht="13.5">
      <c r="A32" s="675"/>
      <c r="B32" s="820" t="s">
        <v>310</v>
      </c>
      <c r="C32" s="822" t="s">
        <v>1797</v>
      </c>
      <c r="D32" s="824">
        <v>33.840066189079081</v>
      </c>
    </row>
    <row r="33" spans="2:4" ht="27">
      <c r="B33" s="814">
        <v>26</v>
      </c>
      <c r="C33" s="817" t="s">
        <v>1801</v>
      </c>
      <c r="D33" s="824">
        <v>18.954895409979095</v>
      </c>
    </row>
    <row r="34" spans="2:4" ht="13.5">
      <c r="B34" s="820" t="s">
        <v>717</v>
      </c>
      <c r="C34" s="822" t="s">
        <v>1797</v>
      </c>
      <c r="D34" s="824">
        <v>17.50929317376265</v>
      </c>
    </row>
    <row r="35" spans="2:4" ht="27">
      <c r="B35" s="814">
        <v>27</v>
      </c>
      <c r="C35" s="815" t="s">
        <v>1802</v>
      </c>
      <c r="D35" s="842">
        <v>13.413301137315992</v>
      </c>
    </row>
    <row r="36" spans="2:4" ht="14">
      <c r="B36" s="814">
        <v>28</v>
      </c>
      <c r="C36" s="815" t="s">
        <v>1803</v>
      </c>
      <c r="D36" s="586"/>
    </row>
    <row r="37" spans="2:4" ht="14">
      <c r="B37" s="814">
        <v>29</v>
      </c>
      <c r="C37" s="825" t="s">
        <v>1804</v>
      </c>
      <c r="D37" s="586"/>
    </row>
    <row r="38" spans="2:4" ht="14">
      <c r="B38" s="814">
        <v>30</v>
      </c>
      <c r="C38" s="825" t="s">
        <v>1805</v>
      </c>
      <c r="D38" s="586"/>
    </row>
    <row r="39" spans="2:4" ht="14">
      <c r="B39" s="814">
        <v>31</v>
      </c>
      <c r="C39" s="825" t="s">
        <v>1806</v>
      </c>
      <c r="D39" s="586"/>
    </row>
    <row r="40" spans="2:4" ht="27">
      <c r="B40" s="814" t="s">
        <v>1807</v>
      </c>
      <c r="C40" s="825" t="s">
        <v>1808</v>
      </c>
      <c r="D40" s="586"/>
    </row>
    <row r="41" spans="2:4" ht="14">
      <c r="B41" s="877" t="s">
        <v>1809</v>
      </c>
      <c r="C41" s="877"/>
      <c r="D41" s="877"/>
    </row>
    <row r="42" spans="2:4" ht="14">
      <c r="B42" s="814" t="s">
        <v>1810</v>
      </c>
      <c r="C42" s="826" t="s">
        <v>1811</v>
      </c>
      <c r="D42" s="586"/>
    </row>
  </sheetData>
  <mergeCells count="7">
    <mergeCell ref="B30:D30"/>
    <mergeCell ref="B41:D41"/>
    <mergeCell ref="G3:H4"/>
    <mergeCell ref="B6:D6"/>
    <mergeCell ref="B11:D11"/>
    <mergeCell ref="B21:D21"/>
    <mergeCell ref="B27:D27"/>
  </mergeCells>
  <conditionalFormatting sqref="D23:D24">
    <cfRule type="cellIs" dxfId="3" priority="3" stopIfTrue="1" operator="lessThan">
      <formula>0</formula>
    </cfRule>
  </conditionalFormatting>
  <conditionalFormatting sqref="D36:D40">
    <cfRule type="cellIs" dxfId="2" priority="2" stopIfTrue="1" operator="lessThan">
      <formula>0</formula>
    </cfRule>
  </conditionalFormatting>
  <conditionalFormatting sqref="D42">
    <cfRule type="cellIs" dxfId="1" priority="1" stopIfTrue="1" operator="lessThan">
      <formula>0</formula>
    </cfRule>
  </conditionalFormatting>
  <hyperlinks>
    <hyperlink ref="G3:H4" location="Index!A1" display="Return to Index" xr:uid="{1ECD511D-1DB5-4EC0-B54F-D1D8875C544D}"/>
  </hyperlinks>
  <pageMargins left="0.31496062992125984" right="0.31496062992125984" top="0.74803149606299213" bottom="0.74803149606299213" header="0.31496062992125984" footer="0.31496062992125984"/>
  <pageSetup paperSize="9" orientation="landscape" r:id="rId1"/>
  <headerFooter>
    <oddHeader>&amp;CEN
ANNEX 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3217-8D1E-4F3D-9EC7-F18735D5D9FF}">
  <dimension ref="A1:P27"/>
  <sheetViews>
    <sheetView showGridLines="0" zoomScale="90" zoomScaleNormal="90" zoomScalePageLayoutView="115" workbookViewId="0">
      <selection activeCell="K8" sqref="K8"/>
    </sheetView>
  </sheetViews>
  <sheetFormatPr defaultColWidth="8.7265625" defaultRowHeight="11.5"/>
  <cols>
    <col min="1" max="1" width="6.81640625" style="677" customWidth="1"/>
    <col min="2" max="2" width="5.7265625" style="677" customWidth="1"/>
    <col min="3" max="3" width="72" style="677" customWidth="1"/>
    <col min="4" max="4" width="20.26953125" style="677" bestFit="1" customWidth="1"/>
    <col min="5" max="7" width="17.7265625" style="677" customWidth="1"/>
    <col min="8" max="8" width="23.7265625" style="677" customWidth="1"/>
    <col min="9" max="9" width="17.7265625" style="677" customWidth="1"/>
    <col min="10" max="10" width="13.7265625" style="677" customWidth="1"/>
    <col min="11" max="16384" width="8.7265625" style="677"/>
  </cols>
  <sheetData>
    <row r="1" spans="1:16" ht="18.75" customHeight="1"/>
    <row r="2" spans="1:16" ht="20.25" customHeight="1">
      <c r="B2" s="152" t="s">
        <v>1818</v>
      </c>
      <c r="C2" s="678"/>
      <c r="D2" s="679"/>
      <c r="E2" s="679"/>
      <c r="F2" s="679"/>
      <c r="G2" s="679"/>
      <c r="H2" s="679"/>
      <c r="I2" s="679"/>
      <c r="K2" s="117"/>
      <c r="L2" s="117"/>
    </row>
    <row r="3" spans="1:16" ht="20.149999999999999" customHeight="1">
      <c r="B3" s="680"/>
      <c r="C3" s="680"/>
      <c r="D3" s="680"/>
      <c r="E3" s="680"/>
      <c r="F3" s="680"/>
      <c r="G3" s="680"/>
      <c r="H3" s="680"/>
      <c r="K3" s="855" t="s">
        <v>180</v>
      </c>
      <c r="L3" s="856"/>
    </row>
    <row r="4" spans="1:16" s="681" customFormat="1" ht="12" customHeight="1">
      <c r="A4" s="677"/>
      <c r="B4" s="697"/>
      <c r="C4" s="697"/>
      <c r="D4" s="878" t="s">
        <v>1812</v>
      </c>
      <c r="E4" s="878"/>
      <c r="F4" s="878"/>
      <c r="G4" s="878"/>
      <c r="H4" s="878"/>
      <c r="I4" s="878"/>
      <c r="J4" s="677"/>
      <c r="K4" s="857"/>
      <c r="L4" s="858"/>
      <c r="M4" s="677"/>
      <c r="N4" s="677"/>
      <c r="O4" s="677"/>
      <c r="P4" s="677"/>
    </row>
    <row r="5" spans="1:16" ht="25.5" customHeight="1">
      <c r="B5" s="697"/>
      <c r="C5" s="697"/>
      <c r="D5" s="697">
        <v>1</v>
      </c>
      <c r="E5" s="697">
        <v>2</v>
      </c>
      <c r="F5" s="697">
        <v>3</v>
      </c>
      <c r="G5" s="697">
        <v>4</v>
      </c>
      <c r="H5" s="697">
        <v>5</v>
      </c>
      <c r="I5" s="697"/>
    </row>
    <row r="6" spans="1:16" ht="27">
      <c r="B6" s="67" t="s">
        <v>1984</v>
      </c>
      <c r="C6" s="697"/>
      <c r="D6" s="697" t="s">
        <v>1985</v>
      </c>
      <c r="E6" s="697" t="s">
        <v>1986</v>
      </c>
      <c r="F6" s="697" t="s">
        <v>1987</v>
      </c>
      <c r="G6" s="697" t="s">
        <v>1988</v>
      </c>
      <c r="H6" s="697" t="s">
        <v>1989</v>
      </c>
      <c r="I6" s="697" t="s">
        <v>0</v>
      </c>
    </row>
    <row r="7" spans="1:16" ht="14">
      <c r="B7" s="827">
        <v>5</v>
      </c>
      <c r="C7" s="808" t="s">
        <v>1819</v>
      </c>
      <c r="D7" s="828">
        <v>12496.136058299682</v>
      </c>
      <c r="E7" s="828">
        <v>1195.10343481</v>
      </c>
      <c r="F7" s="828">
        <v>1577.3751037500001</v>
      </c>
      <c r="G7" s="828">
        <v>7268.874209380001</v>
      </c>
      <c r="H7" s="828">
        <v>1860.7401163300001</v>
      </c>
      <c r="I7" s="828">
        <v>24398.228922569688</v>
      </c>
    </row>
    <row r="8" spans="1:16" ht="13.5">
      <c r="B8" s="827">
        <v>6</v>
      </c>
      <c r="C8" s="810" t="s">
        <v>1813</v>
      </c>
      <c r="D8" s="829">
        <v>0</v>
      </c>
      <c r="E8" s="829">
        <v>0</v>
      </c>
      <c r="F8" s="829">
        <v>0</v>
      </c>
      <c r="G8" s="829">
        <v>1409.5054493604944</v>
      </c>
      <c r="H8" s="829">
        <v>0</v>
      </c>
      <c r="I8" s="829">
        <v>1409.5054493604944</v>
      </c>
    </row>
    <row r="9" spans="1:16" ht="13.5">
      <c r="B9" s="827">
        <v>7</v>
      </c>
      <c r="C9" s="810" t="s">
        <v>1814</v>
      </c>
      <c r="D9" s="829">
        <v>0</v>
      </c>
      <c r="E9" s="829">
        <v>0</v>
      </c>
      <c r="F9" s="829">
        <v>0</v>
      </c>
      <c r="G9" s="829">
        <v>3046.1441194348104</v>
      </c>
      <c r="H9" s="829">
        <v>1860.7401163300001</v>
      </c>
      <c r="I9" s="829">
        <v>4906.88423576481</v>
      </c>
    </row>
    <row r="10" spans="1:16" ht="13.5">
      <c r="B10" s="827">
        <v>8</v>
      </c>
      <c r="C10" s="810" t="s">
        <v>1815</v>
      </c>
      <c r="D10" s="829">
        <v>0</v>
      </c>
      <c r="E10" s="829">
        <v>0</v>
      </c>
      <c r="F10" s="829">
        <v>1577.3751037500001</v>
      </c>
      <c r="G10" s="829">
        <v>2813.2246405846959</v>
      </c>
      <c r="H10" s="829">
        <v>0</v>
      </c>
      <c r="I10" s="829">
        <v>4390.599744334696</v>
      </c>
    </row>
    <row r="11" spans="1:16" ht="27">
      <c r="B11" s="827">
        <v>9</v>
      </c>
      <c r="C11" s="810" t="s">
        <v>1816</v>
      </c>
      <c r="D11" s="829">
        <v>0</v>
      </c>
      <c r="E11" s="829">
        <v>0</v>
      </c>
      <c r="F11" s="829">
        <v>0</v>
      </c>
      <c r="G11" s="829">
        <v>0</v>
      </c>
      <c r="H11" s="829">
        <v>0</v>
      </c>
      <c r="I11" s="829">
        <v>0</v>
      </c>
    </row>
    <row r="12" spans="1:16" ht="13.5">
      <c r="B12" s="827">
        <v>10</v>
      </c>
      <c r="C12" s="810" t="s">
        <v>1817</v>
      </c>
      <c r="D12" s="829">
        <v>12496.136058299682</v>
      </c>
      <c r="E12" s="829">
        <v>1195.10343481</v>
      </c>
      <c r="F12" s="829">
        <v>0</v>
      </c>
      <c r="G12" s="829">
        <v>0</v>
      </c>
      <c r="H12" s="829">
        <v>0</v>
      </c>
      <c r="I12" s="829">
        <v>13691.239493109682</v>
      </c>
    </row>
    <row r="13" spans="1:16" ht="20.149999999999999" customHeight="1"/>
    <row r="15" spans="1:16" ht="20.149999999999999" customHeight="1"/>
    <row r="16" spans="1:16" ht="20.149999999999999" customHeight="1"/>
    <row r="17" ht="18" customHeight="1"/>
    <row r="19" ht="20.149999999999999" customHeight="1"/>
    <row r="20" ht="20.149999999999999" customHeight="1"/>
    <row r="21" ht="20.149999999999999" customHeight="1"/>
    <row r="22" ht="20.149999999999999" customHeight="1"/>
    <row r="23" ht="20.149999999999999" customHeight="1"/>
    <row r="24" ht="20.149999999999999" customHeight="1"/>
    <row r="25" ht="20.149999999999999" customHeight="1"/>
    <row r="26" ht="20.149999999999999" customHeight="1"/>
    <row r="27" ht="20.149999999999999" customHeight="1"/>
  </sheetData>
  <mergeCells count="2">
    <mergeCell ref="K3:L4"/>
    <mergeCell ref="D4:I4"/>
  </mergeCells>
  <conditionalFormatting sqref="D7:I12">
    <cfRule type="cellIs" dxfId="0" priority="1" stopIfTrue="1" operator="lessThan">
      <formula>0</formula>
    </cfRule>
  </conditionalFormatting>
  <hyperlinks>
    <hyperlink ref="K3:L4" location="Index!A1" display="Return to Index" xr:uid="{C58B77ED-CE15-46E5-AC9B-20ADCC16C9C9}"/>
  </hyperlinks>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992B-31A0-4AD6-BD02-72AF765A182F}">
  <sheetPr codeName="Ark9"/>
  <dimension ref="A1:I49"/>
  <sheetViews>
    <sheetView zoomScale="90" zoomScaleNormal="90" workbookViewId="0">
      <selection activeCell="I53" sqref="I53"/>
    </sheetView>
  </sheetViews>
  <sheetFormatPr defaultColWidth="9.1796875" defaultRowHeight="13.5"/>
  <cols>
    <col min="1" max="1" width="9.1796875" style="2"/>
    <col min="2" max="2" width="9.1796875" style="68" customWidth="1"/>
    <col min="3" max="3" width="81.81640625" style="2" customWidth="1"/>
    <col min="4" max="6" width="20" style="7" customWidth="1"/>
    <col min="7" max="16384" width="9.1796875" style="2"/>
  </cols>
  <sheetData>
    <row r="1" spans="1:9" ht="16.5" customHeight="1"/>
    <row r="2" spans="1:9" ht="19.5" customHeight="1">
      <c r="B2" s="97" t="s">
        <v>366</v>
      </c>
      <c r="C2" s="98"/>
      <c r="H2" s="855" t="s">
        <v>180</v>
      </c>
      <c r="I2" s="856"/>
    </row>
    <row r="3" spans="1:9" ht="16.5" customHeight="1">
      <c r="D3" s="225"/>
      <c r="E3" s="225"/>
      <c r="F3" s="225"/>
      <c r="H3" s="857"/>
      <c r="I3" s="858"/>
    </row>
    <row r="4" spans="1:9" ht="33.75" customHeight="1">
      <c r="B4" s="67" t="s">
        <v>165</v>
      </c>
      <c r="C4" s="4"/>
      <c r="D4" s="561" t="str">
        <f>Attestation!C2</f>
        <v>31 December 2024</v>
      </c>
      <c r="E4" s="561">
        <f>D4-Attestation!D4</f>
        <v>45565</v>
      </c>
      <c r="F4" s="561">
        <f>D4-Attestation!D5</f>
        <v>45473</v>
      </c>
    </row>
    <row r="5" spans="1:9" ht="14">
      <c r="A5" s="15"/>
      <c r="B5" s="80"/>
      <c r="C5" s="20" t="s">
        <v>371</v>
      </c>
      <c r="D5" s="219"/>
      <c r="E5" s="219"/>
      <c r="F5" s="219"/>
    </row>
    <row r="6" spans="1:9" ht="16.5" customHeight="1">
      <c r="A6" s="16"/>
      <c r="B6" s="81">
        <v>1</v>
      </c>
      <c r="C6" s="17" t="s">
        <v>368</v>
      </c>
      <c r="D6" s="218">
        <v>12496.136058299682</v>
      </c>
      <c r="E6" s="218">
        <v>10766.084282645154</v>
      </c>
      <c r="F6" s="218">
        <v>10579.566050541645</v>
      </c>
    </row>
    <row r="7" spans="1:9" ht="16.5" customHeight="1">
      <c r="A7" s="16"/>
      <c r="B7" s="81">
        <v>2</v>
      </c>
      <c r="C7" s="17" t="s">
        <v>369</v>
      </c>
      <c r="D7" s="218">
        <v>13691.239493109682</v>
      </c>
      <c r="E7" s="218">
        <v>11939.084282645154</v>
      </c>
      <c r="F7" s="218">
        <v>11752.566050541645</v>
      </c>
    </row>
    <row r="8" spans="1:9" ht="16.5" customHeight="1">
      <c r="A8" s="16"/>
      <c r="B8" s="81">
        <v>3</v>
      </c>
      <c r="C8" s="17" t="s">
        <v>370</v>
      </c>
      <c r="D8" s="218">
        <v>15268.614596859683</v>
      </c>
      <c r="E8" s="218">
        <v>13516.121172095154</v>
      </c>
      <c r="F8" s="218">
        <v>13329.264725691644</v>
      </c>
    </row>
    <row r="9" spans="1:9" ht="16.5" customHeight="1">
      <c r="A9" s="16"/>
      <c r="B9" s="82"/>
      <c r="C9" s="20" t="s">
        <v>372</v>
      </c>
      <c r="D9" s="219"/>
      <c r="E9" s="219"/>
      <c r="F9" s="219"/>
    </row>
    <row r="10" spans="1:9" ht="16.5" customHeight="1">
      <c r="A10" s="16"/>
      <c r="B10" s="81">
        <v>4</v>
      </c>
      <c r="C10" s="17" t="s">
        <v>373</v>
      </c>
      <c r="D10" s="218">
        <v>66600.013960708602</v>
      </c>
      <c r="E10" s="218">
        <v>64036.035188765709</v>
      </c>
      <c r="F10" s="218">
        <v>61709.924369549633</v>
      </c>
    </row>
    <row r="11" spans="1:9" ht="16.5" customHeight="1">
      <c r="A11" s="16"/>
      <c r="B11" s="82"/>
      <c r="C11" s="20" t="s">
        <v>374</v>
      </c>
      <c r="D11" s="219"/>
      <c r="E11" s="219"/>
      <c r="F11" s="219"/>
    </row>
    <row r="12" spans="1:9" ht="16.5" customHeight="1">
      <c r="B12" s="81">
        <v>5</v>
      </c>
      <c r="C12" s="17" t="s">
        <v>375</v>
      </c>
      <c r="D12" s="321">
        <v>18.762963121407022</v>
      </c>
      <c r="E12" s="321">
        <v>16.812540393715572</v>
      </c>
      <c r="F12" s="321">
        <v>17.144026926991444</v>
      </c>
      <c r="G12" s="10"/>
      <c r="H12" s="10"/>
      <c r="I12" s="10"/>
    </row>
    <row r="13" spans="1:9" ht="16.5" customHeight="1">
      <c r="B13" s="81">
        <v>6</v>
      </c>
      <c r="C13" s="17" t="s">
        <v>376</v>
      </c>
      <c r="D13" s="321">
        <v>20.557412347070944</v>
      </c>
      <c r="E13" s="321">
        <v>18.644321509679774</v>
      </c>
      <c r="F13" s="321">
        <v>19.04485570288735</v>
      </c>
      <c r="G13" s="10"/>
      <c r="H13" s="10"/>
      <c r="I13" s="10"/>
    </row>
    <row r="14" spans="1:9" ht="16.5" customHeight="1">
      <c r="B14" s="81">
        <v>7</v>
      </c>
      <c r="C14" s="17" t="s">
        <v>377</v>
      </c>
      <c r="D14" s="321">
        <v>22.925842937311646</v>
      </c>
      <c r="E14" s="321">
        <v>21.107055007781589</v>
      </c>
      <c r="F14" s="321">
        <v>21.59987208195135</v>
      </c>
      <c r="G14" s="10"/>
      <c r="H14" s="10"/>
      <c r="I14" s="10"/>
    </row>
    <row r="15" spans="1:9" ht="33" customHeight="1">
      <c r="A15" s="16"/>
      <c r="B15" s="83"/>
      <c r="C15" s="19" t="s">
        <v>702</v>
      </c>
      <c r="D15" s="226"/>
      <c r="E15" s="226"/>
      <c r="F15" s="226"/>
    </row>
    <row r="16" spans="1:9" s="10" customFormat="1" ht="16.5" customHeight="1">
      <c r="A16" s="196"/>
      <c r="B16" s="197" t="s">
        <v>389</v>
      </c>
      <c r="C16" s="198" t="s">
        <v>703</v>
      </c>
      <c r="D16" s="840">
        <v>1.5105101939396168</v>
      </c>
      <c r="E16" s="324">
        <v>1.5428812809711174</v>
      </c>
      <c r="F16" s="324">
        <v>1.6253463446442864</v>
      </c>
    </row>
    <row r="17" spans="1:6" s="10" customFormat="1" ht="16.5" customHeight="1">
      <c r="A17" s="196"/>
      <c r="B17" s="197" t="s">
        <v>390</v>
      </c>
      <c r="C17" s="394" t="s">
        <v>792</v>
      </c>
      <c r="D17" s="840">
        <v>0.84966198409103455</v>
      </c>
      <c r="E17" s="324">
        <v>0.86787072054625347</v>
      </c>
      <c r="F17" s="324">
        <v>0.91425731886241102</v>
      </c>
    </row>
    <row r="18" spans="1:6" ht="16.5" customHeight="1">
      <c r="B18" s="81" t="s">
        <v>391</v>
      </c>
      <c r="C18" s="395" t="s">
        <v>793</v>
      </c>
      <c r="D18" s="840">
        <v>1.1328826454547125</v>
      </c>
      <c r="E18" s="324">
        <v>1.157160960728338</v>
      </c>
      <c r="F18" s="324">
        <v>1.2190097584832149</v>
      </c>
    </row>
    <row r="19" spans="1:6" ht="16.5" customHeight="1">
      <c r="B19" s="81" t="s">
        <v>392</v>
      </c>
      <c r="C19" s="199" t="s">
        <v>378</v>
      </c>
      <c r="D19" s="840">
        <v>9.5105101939396164</v>
      </c>
      <c r="E19" s="324">
        <v>9.5428812809711179</v>
      </c>
      <c r="F19" s="324">
        <v>9.6253463446442868</v>
      </c>
    </row>
    <row r="20" spans="1:6" ht="33.75" customHeight="1">
      <c r="A20" s="16"/>
      <c r="B20" s="82"/>
      <c r="C20" s="18" t="s">
        <v>379</v>
      </c>
      <c r="D20" s="219"/>
      <c r="E20" s="219"/>
      <c r="F20" s="219"/>
    </row>
    <row r="21" spans="1:6" ht="16.5" customHeight="1">
      <c r="B21" s="77">
        <v>8</v>
      </c>
      <c r="C21" s="68" t="s">
        <v>380</v>
      </c>
      <c r="D21" s="220">
        <v>2.5</v>
      </c>
      <c r="E21" s="220">
        <v>2.5</v>
      </c>
      <c r="F21" s="220">
        <v>2.5</v>
      </c>
    </row>
    <row r="22" spans="1:6" ht="33" customHeight="1">
      <c r="B22" s="77" t="s">
        <v>393</v>
      </c>
      <c r="C22" s="191" t="s">
        <v>381</v>
      </c>
      <c r="D22" s="325">
        <v>0</v>
      </c>
      <c r="E22" s="325">
        <v>0</v>
      </c>
      <c r="F22" s="325">
        <v>0</v>
      </c>
    </row>
    <row r="23" spans="1:6" ht="16.5" customHeight="1">
      <c r="B23" s="77">
        <v>9</v>
      </c>
      <c r="C23" s="191" t="s">
        <v>382</v>
      </c>
      <c r="D23" s="220">
        <v>2.4631801214648523</v>
      </c>
      <c r="E23" s="220">
        <v>2.4630369338485867</v>
      </c>
      <c r="F23" s="220">
        <v>2.4606038713152327</v>
      </c>
    </row>
    <row r="24" spans="1:6" ht="16.5" customHeight="1">
      <c r="A24" s="192"/>
      <c r="B24" s="78" t="s">
        <v>364</v>
      </c>
      <c r="C24" s="9" t="s">
        <v>383</v>
      </c>
      <c r="D24" s="830">
        <v>0.54311373473538915</v>
      </c>
      <c r="E24" s="830">
        <v>0.50898200208182254</v>
      </c>
      <c r="F24" s="830">
        <v>0.45220910388556451</v>
      </c>
    </row>
    <row r="25" spans="1:6" ht="16.5" customHeight="1">
      <c r="A25" s="192"/>
      <c r="B25" s="78">
        <v>10</v>
      </c>
      <c r="C25" s="9" t="s">
        <v>384</v>
      </c>
      <c r="D25" s="325" t="s">
        <v>1990</v>
      </c>
      <c r="E25" s="325" t="s">
        <v>1990</v>
      </c>
      <c r="F25" s="325" t="s">
        <v>1990</v>
      </c>
    </row>
    <row r="26" spans="1:6" ht="16.5" customHeight="1">
      <c r="B26" s="78" t="s">
        <v>394</v>
      </c>
      <c r="C26" s="10" t="s">
        <v>385</v>
      </c>
      <c r="D26" s="220">
        <v>1</v>
      </c>
      <c r="E26" s="220">
        <v>1</v>
      </c>
      <c r="F26" s="220">
        <v>1</v>
      </c>
    </row>
    <row r="27" spans="1:6">
      <c r="B27" s="77">
        <v>11</v>
      </c>
      <c r="C27" s="2" t="s">
        <v>386</v>
      </c>
      <c r="D27" s="220">
        <v>6.5062938562002408</v>
      </c>
      <c r="E27" s="220">
        <v>6.472018935930409</v>
      </c>
      <c r="F27" s="220">
        <v>6.4128129752007998</v>
      </c>
    </row>
    <row r="28" spans="1:6">
      <c r="B28" s="77" t="s">
        <v>395</v>
      </c>
      <c r="C28" s="2" t="s">
        <v>387</v>
      </c>
      <c r="D28" s="220">
        <v>16.016804050139861</v>
      </c>
      <c r="E28" s="220">
        <v>16.014900216901527</v>
      </c>
      <c r="F28" s="220">
        <v>16.038159319845086</v>
      </c>
    </row>
    <row r="29" spans="1:6">
      <c r="B29" s="77">
        <v>12</v>
      </c>
      <c r="C29" s="2" t="s">
        <v>388</v>
      </c>
      <c r="D29" s="220">
        <v>13.413301137315988</v>
      </c>
      <c r="E29" s="220">
        <v>11.444669673169319</v>
      </c>
      <c r="F29" s="220">
        <v>11.729769608129033</v>
      </c>
    </row>
    <row r="30" spans="1:6" ht="14">
      <c r="B30" s="201"/>
      <c r="C30" s="8" t="s">
        <v>43</v>
      </c>
      <c r="D30" s="52"/>
      <c r="E30" s="52"/>
      <c r="F30" s="52"/>
    </row>
    <row r="31" spans="1:6">
      <c r="B31" s="77">
        <v>13</v>
      </c>
      <c r="C31" s="2" t="s">
        <v>28</v>
      </c>
      <c r="D31" s="834">
        <v>128717.296481229</v>
      </c>
      <c r="E31" s="384">
        <v>123992.75124075401</v>
      </c>
      <c r="F31" s="384">
        <v>121379.238968843</v>
      </c>
    </row>
    <row r="32" spans="1:6">
      <c r="B32" s="77">
        <v>14</v>
      </c>
      <c r="C32" s="2" t="s">
        <v>730</v>
      </c>
      <c r="D32" s="837">
        <v>10.636674221250701</v>
      </c>
      <c r="E32" s="326">
        <v>9.6288566574858194</v>
      </c>
      <c r="F32" s="326">
        <v>9.6824999999999992</v>
      </c>
    </row>
    <row r="33" spans="2:6" ht="33" customHeight="1">
      <c r="B33" s="200"/>
      <c r="C33" s="12" t="s">
        <v>396</v>
      </c>
      <c r="D33" s="52"/>
      <c r="E33" s="52"/>
      <c r="F33" s="52"/>
    </row>
    <row r="34" spans="2:6">
      <c r="B34" s="77" t="s">
        <v>66</v>
      </c>
      <c r="C34" s="2" t="s">
        <v>704</v>
      </c>
      <c r="D34" s="325" t="s">
        <v>1990</v>
      </c>
      <c r="E34" s="325" t="s">
        <v>1990</v>
      </c>
      <c r="F34" s="325" t="s">
        <v>1990</v>
      </c>
    </row>
    <row r="35" spans="2:6">
      <c r="B35" s="77" t="s">
        <v>399</v>
      </c>
      <c r="C35" s="392" t="s">
        <v>792</v>
      </c>
      <c r="D35" s="325" t="s">
        <v>1990</v>
      </c>
      <c r="E35" s="325" t="s">
        <v>1990</v>
      </c>
      <c r="F35" s="325" t="s">
        <v>1990</v>
      </c>
    </row>
    <row r="36" spans="2:6">
      <c r="B36" s="77" t="s">
        <v>400</v>
      </c>
      <c r="C36" s="2" t="s">
        <v>397</v>
      </c>
      <c r="D36" s="326">
        <v>3</v>
      </c>
      <c r="E36" s="326">
        <v>3</v>
      </c>
      <c r="F36" s="326">
        <v>3</v>
      </c>
    </row>
    <row r="37" spans="2:6" ht="33" customHeight="1">
      <c r="B37" s="73"/>
      <c r="C37" s="12" t="s">
        <v>705</v>
      </c>
      <c r="D37" s="227"/>
      <c r="E37" s="227"/>
      <c r="F37" s="227"/>
    </row>
    <row r="38" spans="2:6">
      <c r="B38" s="77" t="s">
        <v>401</v>
      </c>
      <c r="C38" s="2" t="s">
        <v>706</v>
      </c>
      <c r="D38" s="325" t="s">
        <v>1990</v>
      </c>
      <c r="E38" s="325" t="s">
        <v>1990</v>
      </c>
      <c r="F38" s="325" t="s">
        <v>1990</v>
      </c>
    </row>
    <row r="39" spans="2:6">
      <c r="B39" s="77" t="s">
        <v>402</v>
      </c>
      <c r="C39" s="2" t="s">
        <v>398</v>
      </c>
      <c r="D39" s="326">
        <v>3</v>
      </c>
      <c r="E39" s="326">
        <v>3</v>
      </c>
      <c r="F39" s="326">
        <v>3</v>
      </c>
    </row>
    <row r="40" spans="2:6" ht="14">
      <c r="B40" s="73"/>
      <c r="C40" s="8" t="s">
        <v>403</v>
      </c>
      <c r="D40" s="227"/>
      <c r="E40" s="227"/>
      <c r="F40" s="227"/>
    </row>
    <row r="41" spans="2:6">
      <c r="B41" s="77">
        <v>15</v>
      </c>
      <c r="C41" s="2" t="s">
        <v>404</v>
      </c>
      <c r="D41" s="218">
        <v>36454.040147868298</v>
      </c>
      <c r="E41" s="218">
        <v>34472.080384937799</v>
      </c>
      <c r="F41" s="218">
        <v>35836.782325603599</v>
      </c>
    </row>
    <row r="42" spans="2:6">
      <c r="B42" s="77" t="s">
        <v>409</v>
      </c>
      <c r="C42" s="2" t="s">
        <v>405</v>
      </c>
      <c r="D42" s="218">
        <v>17523.286144740501</v>
      </c>
      <c r="E42" s="218">
        <v>16553.231862577399</v>
      </c>
      <c r="F42" s="218">
        <v>15780.1617139061</v>
      </c>
    </row>
    <row r="43" spans="2:6">
      <c r="B43" s="77" t="s">
        <v>410</v>
      </c>
      <c r="C43" s="2" t="s">
        <v>406</v>
      </c>
      <c r="D43" s="218">
        <v>4889.4987710525529</v>
      </c>
      <c r="E43" s="218">
        <v>5023.3906535915003</v>
      </c>
      <c r="F43" s="218">
        <v>4339.9501363276995</v>
      </c>
    </row>
    <row r="44" spans="2:6">
      <c r="B44" s="77">
        <v>16</v>
      </c>
      <c r="C44" s="2" t="s">
        <v>407</v>
      </c>
      <c r="D44" s="218">
        <v>12633.787373687948</v>
      </c>
      <c r="E44" s="218">
        <v>11529.841208985898</v>
      </c>
      <c r="F44" s="218">
        <v>11440.211577578402</v>
      </c>
    </row>
    <row r="45" spans="2:6">
      <c r="B45" s="77">
        <v>17</v>
      </c>
      <c r="C45" s="2" t="s">
        <v>408</v>
      </c>
      <c r="D45" s="411">
        <v>288.54403726779634</v>
      </c>
      <c r="E45" s="411">
        <v>298.98139757615775</v>
      </c>
      <c r="F45" s="411">
        <v>313.25279329483629</v>
      </c>
    </row>
    <row r="46" spans="2:6" ht="14">
      <c r="B46" s="201"/>
      <c r="C46" s="8" t="s">
        <v>411</v>
      </c>
      <c r="D46" s="52"/>
      <c r="E46" s="52"/>
      <c r="F46" s="52"/>
    </row>
    <row r="47" spans="2:6">
      <c r="B47" s="77">
        <v>18</v>
      </c>
      <c r="C47" s="2" t="s">
        <v>412</v>
      </c>
      <c r="D47" s="218">
        <v>117221.97251333899</v>
      </c>
      <c r="E47" s="218">
        <v>113276.29569740799</v>
      </c>
      <c r="F47" s="218">
        <v>112154.39583629901</v>
      </c>
    </row>
    <row r="48" spans="2:6">
      <c r="B48" s="77">
        <v>19</v>
      </c>
      <c r="C48" s="2" t="s">
        <v>413</v>
      </c>
      <c r="D48" s="218">
        <v>89547.268768300812</v>
      </c>
      <c r="E48" s="218">
        <v>86857.328879677909</v>
      </c>
      <c r="F48" s="218">
        <v>84705.118118855404</v>
      </c>
    </row>
    <row r="49" spans="2:6">
      <c r="B49" s="77">
        <v>20</v>
      </c>
      <c r="C49" s="2" t="s">
        <v>414</v>
      </c>
      <c r="D49" s="411">
        <v>130.90513437840872</v>
      </c>
      <c r="E49" s="411">
        <v>130.41650849559036</v>
      </c>
      <c r="F49" s="411">
        <v>132.40568967618663</v>
      </c>
    </row>
  </sheetData>
  <sheetProtection sort="0" autoFilter="0"/>
  <mergeCells count="1">
    <mergeCell ref="H2:I3"/>
  </mergeCells>
  <hyperlinks>
    <hyperlink ref="H2:I3" location="Index!A1" display="Return to Index" xr:uid="{BB806622-45A6-41E2-9692-7D8EDBF9517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75BD-9827-458F-8210-65B46F4F4AAE}">
  <sheetPr codeName="Ark10"/>
  <dimension ref="A1:I33"/>
  <sheetViews>
    <sheetView zoomScale="90" zoomScaleNormal="90" workbookViewId="0">
      <selection activeCell="H2" sqref="H2:I3"/>
    </sheetView>
  </sheetViews>
  <sheetFormatPr defaultColWidth="9.1796875" defaultRowHeight="13.5"/>
  <cols>
    <col min="1" max="1" width="9.1796875" style="2"/>
    <col min="2" max="2" width="9.1796875" style="68" customWidth="1"/>
    <col min="3" max="3" width="81.81640625" style="2" customWidth="1"/>
    <col min="4" max="4" width="19.81640625" style="7" customWidth="1"/>
    <col min="5" max="5" width="20" style="7" customWidth="1"/>
    <col min="6" max="6" width="20" style="2" customWidth="1"/>
    <col min="7" max="16384" width="9.1796875" style="2"/>
  </cols>
  <sheetData>
    <row r="1" spans="1:9" ht="16.5" customHeight="1"/>
    <row r="2" spans="1:9" ht="19.5" customHeight="1">
      <c r="B2" s="138" t="s">
        <v>442</v>
      </c>
      <c r="C2" s="179"/>
      <c r="H2" s="855" t="s">
        <v>180</v>
      </c>
      <c r="I2" s="856"/>
    </row>
    <row r="3" spans="1:9" ht="16.5" customHeight="1">
      <c r="D3" s="216"/>
      <c r="E3" s="216"/>
      <c r="F3" s="397"/>
      <c r="H3" s="857"/>
      <c r="I3" s="858"/>
    </row>
    <row r="4" spans="1:9" ht="34.5" customHeight="1">
      <c r="B4" s="72"/>
      <c r="C4" s="4"/>
      <c r="D4" s="879" t="s">
        <v>416</v>
      </c>
      <c r="E4" s="879"/>
      <c r="F4" s="14" t="s">
        <v>417</v>
      </c>
      <c r="H4" s="103"/>
      <c r="I4" s="103"/>
    </row>
    <row r="5" spans="1:9" ht="16.5" customHeight="1">
      <c r="B5" s="72" t="s">
        <v>165</v>
      </c>
      <c r="C5" s="4"/>
      <c r="D5" s="561" t="str">
        <f>Attestation!C2</f>
        <v>31 December 2024</v>
      </c>
      <c r="E5" s="561">
        <f>D5-92</f>
        <v>45565</v>
      </c>
      <c r="F5" s="561" t="str">
        <f>D5</f>
        <v>31 December 2024</v>
      </c>
    </row>
    <row r="6" spans="1:9" ht="14">
      <c r="A6" s="15"/>
      <c r="B6" s="415">
        <v>1</v>
      </c>
      <c r="C6" s="418" t="s">
        <v>29</v>
      </c>
      <c r="D6" s="426">
        <v>52963.448000135788</v>
      </c>
      <c r="E6" s="426">
        <v>50706.349442299994</v>
      </c>
      <c r="F6" s="426">
        <v>4237.0758400108634</v>
      </c>
    </row>
    <row r="7" spans="1:9" ht="16.5" customHeight="1">
      <c r="A7" s="16"/>
      <c r="B7" s="419">
        <v>2</v>
      </c>
      <c r="C7" s="420" t="s">
        <v>30</v>
      </c>
      <c r="D7" s="417">
        <v>52963.448000135788</v>
      </c>
      <c r="E7" s="417">
        <v>50706.349442299994</v>
      </c>
      <c r="F7" s="417">
        <v>4237.0758400108634</v>
      </c>
    </row>
    <row r="8" spans="1:9" ht="16.5" customHeight="1">
      <c r="A8" s="16"/>
      <c r="B8" s="419">
        <v>3</v>
      </c>
      <c r="C8" s="420" t="s">
        <v>31</v>
      </c>
      <c r="D8" s="417"/>
      <c r="E8" s="417"/>
      <c r="F8" s="417"/>
    </row>
    <row r="9" spans="1:9" ht="16.5" customHeight="1">
      <c r="A9" s="16"/>
      <c r="B9" s="419">
        <v>4</v>
      </c>
      <c r="C9" s="420" t="s">
        <v>418</v>
      </c>
      <c r="D9" s="417"/>
      <c r="E9" s="417"/>
      <c r="F9" s="417"/>
    </row>
    <row r="10" spans="1:9" ht="16.5" customHeight="1">
      <c r="A10" s="16"/>
      <c r="B10" s="419" t="s">
        <v>419</v>
      </c>
      <c r="C10" s="420" t="s">
        <v>420</v>
      </c>
      <c r="D10" s="417"/>
      <c r="E10" s="417"/>
      <c r="F10" s="417"/>
    </row>
    <row r="11" spans="1:9" ht="16.5" customHeight="1">
      <c r="A11" s="16"/>
      <c r="B11" s="419">
        <v>5</v>
      </c>
      <c r="C11" s="420" t="s">
        <v>421</v>
      </c>
      <c r="D11" s="417"/>
      <c r="E11" s="417"/>
      <c r="F11" s="417"/>
    </row>
    <row r="12" spans="1:9" ht="16.5" customHeight="1">
      <c r="A12" s="16"/>
      <c r="B12" s="421">
        <v>6</v>
      </c>
      <c r="C12" s="418" t="s">
        <v>422</v>
      </c>
      <c r="D12" s="426">
        <v>1259.6849230942132</v>
      </c>
      <c r="E12" s="426">
        <v>1275.19931451</v>
      </c>
      <c r="F12" s="426">
        <v>100.77479384753704</v>
      </c>
    </row>
    <row r="13" spans="1:9" ht="16.5" customHeight="1">
      <c r="A13" s="16"/>
      <c r="B13" s="419">
        <v>7</v>
      </c>
      <c r="C13" s="420" t="s">
        <v>423</v>
      </c>
      <c r="D13" s="546">
        <v>513.47602318999998</v>
      </c>
      <c r="E13" s="546">
        <v>558.99998700000003</v>
      </c>
      <c r="F13" s="417">
        <v>41.078081855199997</v>
      </c>
    </row>
    <row r="14" spans="1:9" ht="16.5" customHeight="1">
      <c r="A14" s="16"/>
      <c r="B14" s="419">
        <v>8</v>
      </c>
      <c r="C14" s="420" t="s">
        <v>32</v>
      </c>
      <c r="D14" s="417"/>
      <c r="E14" s="417"/>
      <c r="F14" s="417"/>
    </row>
    <row r="15" spans="1:9" ht="16.5" customHeight="1">
      <c r="B15" s="419" t="s">
        <v>393</v>
      </c>
      <c r="C15" s="420" t="s">
        <v>424</v>
      </c>
      <c r="D15" s="417">
        <v>2.7642802299999998</v>
      </c>
      <c r="E15" s="417">
        <v>6.0232789999999996</v>
      </c>
      <c r="F15" s="417">
        <v>0.22114241839999998</v>
      </c>
    </row>
    <row r="16" spans="1:9" ht="16.5" customHeight="1">
      <c r="B16" s="419" t="s">
        <v>437</v>
      </c>
      <c r="C16" s="420" t="s">
        <v>425</v>
      </c>
      <c r="D16" s="417">
        <v>285.19993313999998</v>
      </c>
      <c r="E16" s="417">
        <v>374.62984463999999</v>
      </c>
      <c r="F16" s="417">
        <v>22.8159946512</v>
      </c>
    </row>
    <row r="17" spans="1:6" ht="16.5" customHeight="1">
      <c r="A17" s="16"/>
      <c r="B17" s="419">
        <v>9</v>
      </c>
      <c r="C17" s="420" t="s">
        <v>426</v>
      </c>
      <c r="D17" s="417">
        <v>458.2446865342132</v>
      </c>
      <c r="E17" s="417">
        <v>335.54620387</v>
      </c>
      <c r="F17" s="417">
        <v>36.659574922737058</v>
      </c>
    </row>
    <row r="18" spans="1:6" ht="16.5" customHeight="1">
      <c r="A18" s="16"/>
      <c r="B18" s="421">
        <v>15</v>
      </c>
      <c r="C18" s="418" t="s">
        <v>33</v>
      </c>
      <c r="D18" s="426"/>
      <c r="E18" s="426"/>
      <c r="F18" s="426"/>
    </row>
    <row r="19" spans="1:6" ht="16.5" customHeight="1">
      <c r="A19" s="16"/>
      <c r="B19" s="421">
        <v>16</v>
      </c>
      <c r="C19" s="418" t="s">
        <v>427</v>
      </c>
      <c r="D19" s="426"/>
      <c r="E19" s="426"/>
      <c r="F19" s="426"/>
    </row>
    <row r="20" spans="1:6" ht="16.5" customHeight="1">
      <c r="B20" s="419">
        <v>17</v>
      </c>
      <c r="C20" s="420" t="s">
        <v>428</v>
      </c>
      <c r="D20" s="417"/>
      <c r="E20" s="417"/>
      <c r="F20" s="417"/>
    </row>
    <row r="21" spans="1:6" ht="16.5" customHeight="1">
      <c r="B21" s="419">
        <v>18</v>
      </c>
      <c r="C21" s="420" t="s">
        <v>429</v>
      </c>
      <c r="D21" s="417"/>
      <c r="E21" s="417"/>
      <c r="F21" s="417"/>
    </row>
    <row r="22" spans="1:6" ht="16.5" customHeight="1">
      <c r="B22" s="419">
        <v>19</v>
      </c>
      <c r="C22" s="420" t="s">
        <v>430</v>
      </c>
      <c r="D22" s="417"/>
      <c r="E22" s="417"/>
      <c r="F22" s="417"/>
    </row>
    <row r="23" spans="1:6" ht="16.5" customHeight="1">
      <c r="B23" s="419" t="s">
        <v>74</v>
      </c>
      <c r="C23" s="420" t="s">
        <v>431</v>
      </c>
      <c r="D23" s="417"/>
      <c r="E23" s="417"/>
      <c r="F23" s="417"/>
    </row>
    <row r="24" spans="1:6" ht="16.5" customHeight="1">
      <c r="A24" s="16"/>
      <c r="B24" s="422">
        <v>20</v>
      </c>
      <c r="C24" s="423" t="s">
        <v>432</v>
      </c>
      <c r="D24" s="426">
        <v>4295.7343259999998</v>
      </c>
      <c r="E24" s="426">
        <v>3973.3397204857101</v>
      </c>
      <c r="F24" s="426">
        <v>343.65874607999996</v>
      </c>
    </row>
    <row r="25" spans="1:6" ht="16.5" customHeight="1">
      <c r="B25" s="419">
        <v>21</v>
      </c>
      <c r="C25" s="420" t="s">
        <v>30</v>
      </c>
      <c r="D25" s="417">
        <v>4295.7343259999998</v>
      </c>
      <c r="E25" s="417">
        <v>3973.3397204857101</v>
      </c>
      <c r="F25" s="417">
        <v>343.65874607999996</v>
      </c>
    </row>
    <row r="26" spans="1:6" ht="16.5" customHeight="1">
      <c r="B26" s="419">
        <v>22</v>
      </c>
      <c r="C26" s="420" t="s">
        <v>35</v>
      </c>
      <c r="D26" s="417"/>
      <c r="E26" s="417"/>
      <c r="F26" s="417"/>
    </row>
    <row r="27" spans="1:6" ht="16.5" customHeight="1">
      <c r="A27" s="16"/>
      <c r="B27" s="421" t="s">
        <v>433</v>
      </c>
      <c r="C27" s="424" t="s">
        <v>36</v>
      </c>
      <c r="D27" s="426"/>
      <c r="E27" s="426"/>
      <c r="F27" s="426"/>
    </row>
    <row r="28" spans="1:6" ht="16.5" customHeight="1">
      <c r="B28" s="415">
        <v>23</v>
      </c>
      <c r="C28" s="8" t="s">
        <v>37</v>
      </c>
      <c r="D28" s="426">
        <v>8081.1467116800004</v>
      </c>
      <c r="E28" s="426">
        <v>8081.1467116800004</v>
      </c>
      <c r="F28" s="426">
        <v>646.49173693440002</v>
      </c>
    </row>
    <row r="29" spans="1:6" ht="16.5" customHeight="1">
      <c r="B29" s="3" t="s">
        <v>438</v>
      </c>
      <c r="C29" s="21" t="s">
        <v>434</v>
      </c>
      <c r="D29" s="417">
        <v>8081.1467116800004</v>
      </c>
      <c r="E29" s="417">
        <v>8081.1467116800004</v>
      </c>
      <c r="F29" s="417">
        <v>646.49173693440002</v>
      </c>
    </row>
    <row r="30" spans="1:6" ht="16.5" customHeight="1">
      <c r="B30" s="3" t="s">
        <v>439</v>
      </c>
      <c r="C30" s="21" t="s">
        <v>435</v>
      </c>
      <c r="D30" s="417"/>
      <c r="E30" s="417"/>
      <c r="F30" s="417"/>
    </row>
    <row r="31" spans="1:6" ht="16.5" customHeight="1">
      <c r="B31" s="3" t="s">
        <v>440</v>
      </c>
      <c r="C31" s="22" t="s">
        <v>436</v>
      </c>
      <c r="D31" s="417"/>
      <c r="E31" s="417"/>
      <c r="F31" s="417"/>
    </row>
    <row r="32" spans="1:6" ht="16.5" customHeight="1">
      <c r="A32" s="11"/>
      <c r="B32" s="414">
        <v>24</v>
      </c>
      <c r="C32" s="416" t="s">
        <v>38</v>
      </c>
      <c r="D32" s="426">
        <v>3219.2462107847432</v>
      </c>
      <c r="E32" s="426">
        <v>2810.12939760055</v>
      </c>
      <c r="F32" s="426"/>
    </row>
    <row r="33" spans="2:6" ht="16.5" customHeight="1">
      <c r="B33" s="415">
        <v>29</v>
      </c>
      <c r="C33" s="8" t="s">
        <v>0</v>
      </c>
      <c r="D33" s="426">
        <v>66600.013960910001</v>
      </c>
      <c r="E33" s="426">
        <v>64036.035188975708</v>
      </c>
      <c r="F33" s="426">
        <v>5328.0011168728006</v>
      </c>
    </row>
  </sheetData>
  <mergeCells count="2">
    <mergeCell ref="D4:E4"/>
    <mergeCell ref="H2:I3"/>
  </mergeCells>
  <hyperlinks>
    <hyperlink ref="H2:I3" location="Index!A1" display="Return to Index" xr:uid="{838DEEA2-ACBE-44C9-B0BD-5D5CEFDB17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72A0D-CB9A-42F6-BDFF-0566BD8297EA}">
  <sheetPr codeName="Ark44"/>
  <dimension ref="B1:K40"/>
  <sheetViews>
    <sheetView zoomScale="90" zoomScaleNormal="90" workbookViewId="0">
      <selection activeCell="I14" sqref="I14"/>
    </sheetView>
  </sheetViews>
  <sheetFormatPr defaultColWidth="9.1796875" defaultRowHeight="13.5"/>
  <cols>
    <col min="1" max="1" width="9.1796875" style="2"/>
    <col min="2" max="2" width="60.81640625" style="2" customWidth="1"/>
    <col min="3" max="5" width="15" style="2" customWidth="1"/>
    <col min="6" max="6" width="14.81640625" style="2" customWidth="1"/>
    <col min="7" max="7" width="15" style="2" customWidth="1"/>
    <col min="8" max="8" width="15.26953125" style="2" customWidth="1"/>
    <col min="9" max="16384" width="9.1796875" style="2"/>
  </cols>
  <sheetData>
    <row r="1" spans="2:11" ht="19.5">
      <c r="B1" s="551"/>
      <c r="C1" s="589"/>
      <c r="D1" s="589"/>
      <c r="E1" s="589"/>
      <c r="F1" s="589"/>
      <c r="G1" s="589"/>
      <c r="H1" s="589"/>
    </row>
    <row r="2" spans="2:11" ht="19.5">
      <c r="B2" s="880" t="s">
        <v>1551</v>
      </c>
      <c r="C2" s="880"/>
      <c r="D2" s="880"/>
      <c r="E2" s="880"/>
      <c r="F2" s="880"/>
      <c r="G2" s="880"/>
      <c r="H2" s="880"/>
      <c r="I2" s="880"/>
      <c r="J2" s="855" t="s">
        <v>180</v>
      </c>
      <c r="K2" s="856"/>
    </row>
    <row r="3" spans="2:11" ht="16.5" customHeight="1">
      <c r="J3" s="857"/>
      <c r="K3" s="858"/>
    </row>
    <row r="4" spans="2:11">
      <c r="B4" s="1" t="s">
        <v>1552</v>
      </c>
      <c r="C4" s="878" t="s">
        <v>1553</v>
      </c>
      <c r="D4" s="879" t="s">
        <v>1554</v>
      </c>
      <c r="E4" s="879"/>
      <c r="F4" s="879"/>
      <c r="G4" s="879"/>
      <c r="H4" s="879"/>
    </row>
    <row r="5" spans="2:11" ht="94.5">
      <c r="B5" s="662" t="str">
        <f>'EU PV1'!B5</f>
        <v>At 31 December 2024 (DKKm)</v>
      </c>
      <c r="C5" s="878"/>
      <c r="D5" s="555" t="s">
        <v>1555</v>
      </c>
      <c r="E5" s="555" t="s">
        <v>1556</v>
      </c>
      <c r="F5" s="555" t="s">
        <v>1557</v>
      </c>
      <c r="G5" s="555" t="s">
        <v>1558</v>
      </c>
      <c r="H5" s="555" t="s">
        <v>1559</v>
      </c>
    </row>
    <row r="6" spans="2:11" ht="16.5" customHeight="1">
      <c r="B6" s="47" t="s">
        <v>1560</v>
      </c>
      <c r="C6" s="47"/>
      <c r="D6" s="47"/>
      <c r="E6" s="47"/>
      <c r="F6" s="47"/>
      <c r="G6" s="47"/>
      <c r="H6" s="47"/>
    </row>
    <row r="7" spans="2:11" ht="16.5" customHeight="1">
      <c r="B7" s="2" t="s">
        <v>733</v>
      </c>
      <c r="C7" s="333">
        <v>865</v>
      </c>
      <c r="D7" s="333">
        <v>865</v>
      </c>
      <c r="E7" s="333">
        <v>0</v>
      </c>
      <c r="F7" s="333"/>
      <c r="G7" s="333">
        <v>0</v>
      </c>
      <c r="H7" s="333">
        <v>0</v>
      </c>
    </row>
    <row r="8" spans="2:11" ht="16.5" customHeight="1">
      <c r="B8" s="2" t="s">
        <v>734</v>
      </c>
      <c r="C8" s="333">
        <v>1475</v>
      </c>
      <c r="D8" s="333">
        <v>715</v>
      </c>
      <c r="E8" s="333">
        <v>759</v>
      </c>
      <c r="F8" s="333"/>
      <c r="G8" s="333">
        <v>0</v>
      </c>
      <c r="H8" s="333">
        <v>0</v>
      </c>
    </row>
    <row r="9" spans="2:11" ht="16.5" customHeight="1">
      <c r="B9" s="2" t="s">
        <v>735</v>
      </c>
      <c r="C9" s="333">
        <v>76180</v>
      </c>
      <c r="D9" s="333">
        <v>61693</v>
      </c>
      <c r="E9" s="333">
        <v>14486</v>
      </c>
      <c r="F9" s="333"/>
      <c r="G9" s="333">
        <v>0</v>
      </c>
      <c r="H9" s="333">
        <v>0</v>
      </c>
    </row>
    <row r="10" spans="2:11" ht="16.5" customHeight="1">
      <c r="B10" s="2" t="s">
        <v>736</v>
      </c>
      <c r="C10" s="333">
        <v>31353.380677000001</v>
      </c>
      <c r="D10" s="333">
        <v>13080.380676999999</v>
      </c>
      <c r="E10" s="333">
        <v>0</v>
      </c>
      <c r="F10" s="333"/>
      <c r="G10" s="333">
        <v>18272</v>
      </c>
      <c r="H10" s="333">
        <v>0</v>
      </c>
    </row>
    <row r="11" spans="2:11" ht="16.5" customHeight="1">
      <c r="B11" s="2" t="s">
        <v>737</v>
      </c>
      <c r="C11" s="333">
        <v>1776</v>
      </c>
      <c r="D11" s="333">
        <v>1451</v>
      </c>
      <c r="E11" s="333">
        <v>0</v>
      </c>
      <c r="F11" s="333"/>
      <c r="G11" s="333">
        <v>134</v>
      </c>
      <c r="H11" s="333">
        <v>191</v>
      </c>
    </row>
    <row r="12" spans="2:11" ht="16.5" customHeight="1">
      <c r="B12" s="2" t="s">
        <v>738</v>
      </c>
      <c r="C12" s="333">
        <v>1094</v>
      </c>
      <c r="D12" s="333">
        <v>821</v>
      </c>
      <c r="E12" s="333">
        <v>0</v>
      </c>
      <c r="F12" s="333"/>
      <c r="G12" s="333">
        <v>0</v>
      </c>
      <c r="H12" s="333">
        <v>273</v>
      </c>
    </row>
    <row r="13" spans="2:11" ht="16.5" customHeight="1">
      <c r="B13" s="2" t="s">
        <v>739</v>
      </c>
      <c r="C13" s="333">
        <v>27933</v>
      </c>
      <c r="D13" s="333">
        <v>0</v>
      </c>
      <c r="E13" s="333">
        <v>0</v>
      </c>
      <c r="F13" s="333"/>
      <c r="G13" s="333">
        <v>0</v>
      </c>
      <c r="H13" s="333">
        <v>27933</v>
      </c>
    </row>
    <row r="14" spans="2:11" ht="16.5" customHeight="1">
      <c r="B14" s="2" t="s">
        <v>163</v>
      </c>
      <c r="C14" s="333">
        <v>416</v>
      </c>
      <c r="D14" s="333">
        <v>0</v>
      </c>
      <c r="E14" s="333">
        <v>0</v>
      </c>
      <c r="F14" s="333"/>
      <c r="G14" s="333">
        <v>0</v>
      </c>
      <c r="H14" s="333">
        <v>416</v>
      </c>
    </row>
    <row r="15" spans="2:11" ht="16.5" customHeight="1">
      <c r="B15" s="2" t="s">
        <v>740</v>
      </c>
      <c r="C15" s="333">
        <v>727</v>
      </c>
      <c r="D15" s="333">
        <v>727</v>
      </c>
      <c r="E15" s="333">
        <v>0</v>
      </c>
      <c r="F15" s="333"/>
      <c r="G15" s="333">
        <v>0</v>
      </c>
      <c r="H15" s="333">
        <v>0</v>
      </c>
    </row>
    <row r="16" spans="2:11" ht="16.5" customHeight="1">
      <c r="B16" s="2" t="s">
        <v>741</v>
      </c>
      <c r="C16" s="333">
        <v>108</v>
      </c>
      <c r="D16" s="333">
        <v>108</v>
      </c>
      <c r="E16" s="333">
        <v>0</v>
      </c>
      <c r="F16" s="333"/>
      <c r="G16" s="333">
        <v>0</v>
      </c>
      <c r="H16" s="333">
        <v>0</v>
      </c>
    </row>
    <row r="17" spans="2:8" ht="16.5" customHeight="1">
      <c r="B17" s="2" t="s">
        <v>742</v>
      </c>
      <c r="C17" s="333">
        <v>88</v>
      </c>
      <c r="D17" s="333">
        <v>88</v>
      </c>
      <c r="E17" s="333">
        <v>0</v>
      </c>
      <c r="F17" s="333"/>
      <c r="G17" s="333">
        <v>0</v>
      </c>
      <c r="H17" s="333">
        <v>0</v>
      </c>
    </row>
    <row r="18" spans="2:8" ht="16.5" customHeight="1">
      <c r="B18" s="2" t="s">
        <v>1445</v>
      </c>
      <c r="C18" s="333">
        <v>0</v>
      </c>
      <c r="D18" s="333">
        <v>0</v>
      </c>
      <c r="E18" s="333"/>
      <c r="F18" s="333"/>
      <c r="G18" s="333"/>
      <c r="H18" s="333"/>
    </row>
    <row r="19" spans="2:8" ht="16.5" customHeight="1">
      <c r="B19" s="2" t="s">
        <v>743</v>
      </c>
      <c r="C19" s="333">
        <v>34</v>
      </c>
      <c r="D19" s="333">
        <v>34</v>
      </c>
      <c r="E19" s="333">
        <v>0</v>
      </c>
      <c r="F19" s="333"/>
      <c r="G19" s="333">
        <v>0</v>
      </c>
      <c r="H19" s="333">
        <v>0</v>
      </c>
    </row>
    <row r="20" spans="2:8" ht="16.5" customHeight="1">
      <c r="B20" s="2" t="s">
        <v>744</v>
      </c>
      <c r="C20" s="333">
        <v>1602</v>
      </c>
      <c r="D20" s="333">
        <v>1133</v>
      </c>
      <c r="E20" s="333">
        <v>299</v>
      </c>
      <c r="F20" s="333"/>
      <c r="G20" s="333">
        <v>170</v>
      </c>
      <c r="H20" s="333">
        <v>0</v>
      </c>
    </row>
    <row r="21" spans="2:8" ht="16.5" customHeight="1">
      <c r="B21" s="2" t="s">
        <v>745</v>
      </c>
      <c r="C21" s="333">
        <v>143</v>
      </c>
      <c r="D21" s="333">
        <v>143</v>
      </c>
      <c r="E21" s="333">
        <v>0</v>
      </c>
      <c r="F21" s="333"/>
      <c r="G21" s="333">
        <v>0</v>
      </c>
      <c r="H21" s="333">
        <v>0</v>
      </c>
    </row>
    <row r="22" spans="2:8" ht="14">
      <c r="B22" s="416" t="s">
        <v>1561</v>
      </c>
      <c r="C22" s="590">
        <v>143794.38067700001</v>
      </c>
      <c r="D22" s="590">
        <v>80858.380676999994</v>
      </c>
      <c r="E22" s="590">
        <v>15544</v>
      </c>
      <c r="F22" s="590">
        <v>0</v>
      </c>
      <c r="G22" s="590">
        <v>18576</v>
      </c>
      <c r="H22" s="590">
        <v>28813</v>
      </c>
    </row>
    <row r="23" spans="2:8" ht="16.5" customHeight="1">
      <c r="B23" s="194"/>
      <c r="C23" s="182"/>
      <c r="D23" s="591"/>
      <c r="E23" s="591"/>
      <c r="F23" s="591"/>
      <c r="G23" s="591"/>
      <c r="H23" s="591"/>
    </row>
    <row r="24" spans="2:8" ht="14">
      <c r="B24" s="61" t="s">
        <v>1562</v>
      </c>
      <c r="C24" s="592"/>
      <c r="D24" s="593"/>
      <c r="E24" s="593"/>
      <c r="F24" s="593"/>
      <c r="G24" s="593"/>
      <c r="H24" s="593"/>
    </row>
    <row r="25" spans="2:8" ht="16.5" customHeight="1">
      <c r="B25" s="2" t="s">
        <v>748</v>
      </c>
      <c r="C25" s="333">
        <v>6840</v>
      </c>
      <c r="D25" s="333">
        <v>0</v>
      </c>
      <c r="E25" s="333">
        <v>3866</v>
      </c>
      <c r="F25" s="333"/>
      <c r="G25" s="333"/>
      <c r="H25" s="333"/>
    </row>
    <row r="26" spans="2:8" ht="16.5" customHeight="1">
      <c r="B26" s="2" t="s">
        <v>749</v>
      </c>
      <c r="C26" s="333">
        <v>77471</v>
      </c>
      <c r="D26" s="333"/>
      <c r="E26" s="333">
        <v>143</v>
      </c>
      <c r="F26" s="333"/>
      <c r="G26" s="333"/>
      <c r="H26" s="333"/>
    </row>
    <row r="27" spans="2:8" ht="16.5" customHeight="1">
      <c r="B27" s="2" t="s">
        <v>750</v>
      </c>
      <c r="C27" s="333">
        <v>27933</v>
      </c>
      <c r="D27" s="333"/>
      <c r="E27" s="333">
        <v>0</v>
      </c>
      <c r="F27" s="333"/>
      <c r="G27" s="333"/>
      <c r="H27" s="333"/>
    </row>
    <row r="28" spans="2:8" ht="16.5" customHeight="1">
      <c r="B28" s="2" t="s">
        <v>751</v>
      </c>
      <c r="C28" s="333">
        <v>9134</v>
      </c>
      <c r="D28" s="333"/>
      <c r="E28" s="333"/>
      <c r="F28" s="333"/>
      <c r="G28" s="333"/>
      <c r="H28" s="333"/>
    </row>
    <row r="29" spans="2:8" ht="16.5" customHeight="1">
      <c r="B29" s="2" t="s">
        <v>752</v>
      </c>
      <c r="C29" s="333">
        <v>1435</v>
      </c>
      <c r="D29" s="333"/>
      <c r="E29" s="333">
        <v>0</v>
      </c>
      <c r="F29" s="333"/>
      <c r="G29" s="333"/>
      <c r="H29" s="333"/>
    </row>
    <row r="30" spans="2:8" ht="16.5" customHeight="1">
      <c r="B30" s="2" t="s">
        <v>753</v>
      </c>
      <c r="C30" s="333">
        <v>4355</v>
      </c>
      <c r="D30" s="333"/>
      <c r="E30" s="333">
        <v>434</v>
      </c>
      <c r="F30" s="333"/>
      <c r="G30" s="333">
        <v>134</v>
      </c>
      <c r="H30" s="333"/>
    </row>
    <row r="31" spans="2:8" ht="16.5" customHeight="1">
      <c r="B31" s="2" t="s">
        <v>745</v>
      </c>
      <c r="C31" s="333">
        <v>97</v>
      </c>
      <c r="D31" s="333"/>
      <c r="E31" s="333">
        <v>0</v>
      </c>
      <c r="F31" s="333"/>
      <c r="G31" s="333"/>
      <c r="H31" s="333"/>
    </row>
    <row r="32" spans="2:8" ht="16.5" customHeight="1">
      <c r="B32" s="2" t="s">
        <v>754</v>
      </c>
      <c r="C32" s="333">
        <v>389</v>
      </c>
      <c r="D32" s="333"/>
      <c r="E32" s="333">
        <v>0</v>
      </c>
      <c r="F32" s="333"/>
      <c r="G32" s="333"/>
      <c r="H32" s="333"/>
    </row>
    <row r="33" spans="2:8" ht="16.5" customHeight="1">
      <c r="B33" s="2" t="s">
        <v>755</v>
      </c>
      <c r="C33" s="333">
        <v>58</v>
      </c>
      <c r="D33" s="333">
        <v>0</v>
      </c>
      <c r="E33" s="333">
        <v>0</v>
      </c>
      <c r="F33" s="333"/>
      <c r="G33" s="333"/>
      <c r="H33" s="333"/>
    </row>
    <row r="34" spans="2:8" ht="16.5" customHeight="1">
      <c r="B34" s="2" t="s">
        <v>756</v>
      </c>
      <c r="C34" s="333">
        <v>1588</v>
      </c>
      <c r="D34" s="333"/>
      <c r="E34" s="333">
        <v>0</v>
      </c>
      <c r="F34" s="333"/>
      <c r="G34" s="333"/>
      <c r="H34" s="333"/>
    </row>
    <row r="35" spans="2:8" ht="14">
      <c r="B35" s="416" t="s">
        <v>757</v>
      </c>
      <c r="C35" s="590">
        <v>129300</v>
      </c>
      <c r="D35" s="590">
        <v>0</v>
      </c>
      <c r="E35" s="590">
        <v>4443</v>
      </c>
      <c r="F35" s="590">
        <v>0</v>
      </c>
      <c r="G35" s="590">
        <v>134</v>
      </c>
      <c r="H35" s="590">
        <v>0</v>
      </c>
    </row>
    <row r="37" spans="2:8">
      <c r="B37" s="2" t="s">
        <v>1563</v>
      </c>
    </row>
    <row r="40" spans="2:8">
      <c r="E40" s="5"/>
    </row>
  </sheetData>
  <mergeCells count="4">
    <mergeCell ref="B2:I2"/>
    <mergeCell ref="J2:K3"/>
    <mergeCell ref="C4:C5"/>
    <mergeCell ref="D4:H4"/>
  </mergeCells>
  <hyperlinks>
    <hyperlink ref="J2:K3" location="Index!A1" display="Return to Index" xr:uid="{268B7EBE-9E57-4EF7-99E3-B61325A33F7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BC24-C3B7-42DE-9931-8534712D2FDC}">
  <sheetPr codeName="Ark45"/>
  <dimension ref="B2:N17"/>
  <sheetViews>
    <sheetView zoomScale="90" zoomScaleNormal="90" workbookViewId="0">
      <selection activeCell="C26" sqref="C26"/>
    </sheetView>
  </sheetViews>
  <sheetFormatPr defaultColWidth="9.1796875" defaultRowHeight="13.5"/>
  <cols>
    <col min="1" max="1" width="9.1796875" style="2"/>
    <col min="2" max="2" width="4.7265625" style="2" customWidth="1"/>
    <col min="3" max="3" width="92.26953125" style="2" customWidth="1"/>
    <col min="4" max="4" width="14.453125" style="2" customWidth="1"/>
    <col min="5" max="6" width="14.26953125" style="2" customWidth="1"/>
    <col min="7" max="8" width="14.453125" style="2" customWidth="1"/>
    <col min="9" max="9" width="21.54296875" style="2" customWidth="1"/>
    <col min="10" max="16384" width="9.1796875" style="2"/>
  </cols>
  <sheetData>
    <row r="2" spans="2:14" ht="19.5">
      <c r="B2" s="152" t="s">
        <v>1458</v>
      </c>
      <c r="M2" s="855" t="s">
        <v>180</v>
      </c>
      <c r="N2" s="856"/>
    </row>
    <row r="3" spans="2:14">
      <c r="B3" s="77"/>
      <c r="M3" s="857"/>
      <c r="N3" s="858"/>
    </row>
    <row r="4" spans="2:14" ht="16.5" customHeight="1">
      <c r="B4" s="1"/>
      <c r="C4" s="1"/>
      <c r="D4" s="878" t="s">
        <v>0</v>
      </c>
      <c r="E4" s="879" t="s">
        <v>1564</v>
      </c>
      <c r="F4" s="879"/>
      <c r="G4" s="879"/>
      <c r="H4" s="879"/>
    </row>
    <row r="5" spans="2:14" ht="49.5" customHeight="1">
      <c r="B5" s="662" t="str">
        <f>'EU PV1'!B5</f>
        <v>At 31 December 2024 (DKKm)</v>
      </c>
      <c r="C5" s="1"/>
      <c r="D5" s="878"/>
      <c r="E5" s="556" t="s">
        <v>1565</v>
      </c>
      <c r="F5" s="556" t="s">
        <v>1566</v>
      </c>
      <c r="G5" s="556" t="s">
        <v>1567</v>
      </c>
      <c r="H5" s="556" t="s">
        <v>1568</v>
      </c>
    </row>
    <row r="6" spans="2:14" ht="14">
      <c r="B6" s="594">
        <v>1</v>
      </c>
      <c r="C6" s="61" t="s">
        <v>1569</v>
      </c>
      <c r="D6" s="595">
        <v>114978.38067699999</v>
      </c>
      <c r="E6" s="595">
        <v>80858.380676999994</v>
      </c>
      <c r="F6" s="586"/>
      <c r="G6" s="596">
        <v>15544</v>
      </c>
      <c r="H6" s="596">
        <v>18576</v>
      </c>
    </row>
    <row r="7" spans="2:14" ht="14">
      <c r="B7" s="312">
        <v>2</v>
      </c>
      <c r="C7" s="182" t="s">
        <v>1570</v>
      </c>
      <c r="D7" s="384">
        <v>4577</v>
      </c>
      <c r="E7" s="333">
        <v>0</v>
      </c>
      <c r="F7" s="586"/>
      <c r="G7" s="351">
        <v>4443</v>
      </c>
      <c r="H7" s="351">
        <v>134</v>
      </c>
    </row>
    <row r="8" spans="2:14" ht="14">
      <c r="B8" s="597">
        <v>3</v>
      </c>
      <c r="C8" s="194" t="s">
        <v>1571</v>
      </c>
      <c r="D8" s="598">
        <v>119555.38067699999</v>
      </c>
      <c r="E8" s="598">
        <v>80858.380676999994</v>
      </c>
      <c r="F8" s="586"/>
      <c r="G8" s="353">
        <v>19987</v>
      </c>
      <c r="H8" s="353">
        <v>18710</v>
      </c>
    </row>
    <row r="9" spans="2:14" ht="14">
      <c r="B9" s="312">
        <v>4</v>
      </c>
      <c r="C9" s="182" t="s">
        <v>1572</v>
      </c>
      <c r="D9" s="384">
        <v>38423.549556978178</v>
      </c>
      <c r="E9" s="384">
        <v>38423.549556978178</v>
      </c>
      <c r="F9" s="586"/>
      <c r="G9" s="333"/>
      <c r="H9" s="333"/>
    </row>
    <row r="10" spans="2:14" ht="14">
      <c r="B10" s="312">
        <f>B9+1</f>
        <v>5</v>
      </c>
      <c r="C10" s="182" t="s">
        <v>1573</v>
      </c>
      <c r="D10" s="384">
        <v>141.45000000000005</v>
      </c>
      <c r="E10" s="384"/>
      <c r="F10" s="586"/>
      <c r="G10" s="333">
        <v>141.45000000000005</v>
      </c>
      <c r="H10" s="333"/>
    </row>
    <row r="11" spans="2:14" ht="14">
      <c r="B11" s="312">
        <f t="shared" ref="B11:B16" si="0">B10+1</f>
        <v>6</v>
      </c>
      <c r="C11" s="182" t="s">
        <v>1574</v>
      </c>
      <c r="D11" s="384">
        <v>0</v>
      </c>
      <c r="E11" s="384"/>
      <c r="F11" s="586"/>
      <c r="G11" s="333"/>
      <c r="H11" s="351"/>
    </row>
    <row r="12" spans="2:14" ht="14">
      <c r="B12" s="312">
        <f t="shared" si="0"/>
        <v>7</v>
      </c>
      <c r="C12" s="182" t="s">
        <v>1575</v>
      </c>
      <c r="D12" s="384">
        <v>82.87780640880564</v>
      </c>
      <c r="E12" s="333">
        <v>82.87780640880564</v>
      </c>
      <c r="F12" s="586"/>
      <c r="G12" s="351"/>
      <c r="H12" s="351"/>
    </row>
    <row r="13" spans="2:14" ht="14">
      <c r="B13" s="312">
        <f t="shared" si="0"/>
        <v>8</v>
      </c>
      <c r="C13" s="182" t="s">
        <v>1576</v>
      </c>
      <c r="D13" s="384">
        <v>-169.29694156003561</v>
      </c>
      <c r="E13" s="333">
        <v>-169.29694156003561</v>
      </c>
      <c r="F13" s="586"/>
      <c r="G13" s="351"/>
      <c r="H13" s="351"/>
    </row>
    <row r="14" spans="2:14" ht="16.5" customHeight="1">
      <c r="B14" s="312">
        <f t="shared" si="0"/>
        <v>9</v>
      </c>
      <c r="C14" s="182" t="s">
        <v>1577</v>
      </c>
      <c r="D14" s="384">
        <v>-21915.970433947732</v>
      </c>
      <c r="E14" s="333">
        <v>-3365.0854274208323</v>
      </c>
      <c r="F14" s="586"/>
      <c r="G14" s="351">
        <v>-18550.8850065269</v>
      </c>
      <c r="H14" s="351"/>
    </row>
    <row r="15" spans="2:14" ht="14">
      <c r="B15" s="312">
        <f t="shared" si="0"/>
        <v>10</v>
      </c>
      <c r="C15" s="182" t="s">
        <v>1578</v>
      </c>
      <c r="D15" s="384">
        <v>-26846.050354245552</v>
      </c>
      <c r="E15" s="384">
        <v>-26846.050354245552</v>
      </c>
      <c r="F15" s="586"/>
      <c r="G15" s="333"/>
      <c r="H15" s="351"/>
    </row>
    <row r="16" spans="2:14" ht="14">
      <c r="B16" s="312">
        <f t="shared" si="0"/>
        <v>11</v>
      </c>
      <c r="C16" s="182" t="s">
        <v>1579</v>
      </c>
      <c r="D16" s="384">
        <v>131.25</v>
      </c>
      <c r="E16" s="384"/>
      <c r="F16" s="586"/>
      <c r="G16" s="333">
        <v>131.25</v>
      </c>
      <c r="H16" s="351"/>
    </row>
    <row r="17" spans="2:8" ht="14">
      <c r="B17" s="594">
        <f>B16+1</f>
        <v>12</v>
      </c>
      <c r="C17" s="61" t="s">
        <v>1580</v>
      </c>
      <c r="D17" s="599">
        <v>109403.19031063365</v>
      </c>
      <c r="E17" s="599">
        <v>88984.375317160564</v>
      </c>
      <c r="F17" s="586"/>
      <c r="G17" s="165">
        <v>1708.8149934731009</v>
      </c>
      <c r="H17" s="165">
        <v>18710</v>
      </c>
    </row>
  </sheetData>
  <mergeCells count="3">
    <mergeCell ref="M2:N3"/>
    <mergeCell ref="D4:D5"/>
    <mergeCell ref="E4:H4"/>
  </mergeCells>
  <hyperlinks>
    <hyperlink ref="M2:N3" location="Index!A1" display="Return to Index" xr:uid="{FB58FB63-5A5F-4A88-852F-AEB3594CEDB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C8A0-3162-47B3-93AD-7F56C7681FA1}">
  <sheetPr codeName="Ark46"/>
  <dimension ref="B2:L8"/>
  <sheetViews>
    <sheetView zoomScale="90" zoomScaleNormal="90" workbookViewId="0">
      <selection activeCell="B5" sqref="B5:B6"/>
    </sheetView>
  </sheetViews>
  <sheetFormatPr defaultColWidth="9.1796875" defaultRowHeight="13.5"/>
  <cols>
    <col min="1" max="1" width="9.1796875" style="2"/>
    <col min="2" max="2" width="31.54296875" style="2" customWidth="1"/>
    <col min="3" max="8" width="23.54296875" style="2" customWidth="1"/>
    <col min="9" max="9" width="32.26953125" style="2" customWidth="1"/>
    <col min="10" max="16384" width="9.1796875" style="2"/>
  </cols>
  <sheetData>
    <row r="2" spans="2:12" ht="19.5">
      <c r="B2" s="152" t="s">
        <v>1581</v>
      </c>
      <c r="C2" s="600"/>
      <c r="D2" s="600"/>
      <c r="E2" s="600"/>
      <c r="F2" s="600"/>
      <c r="G2" s="600"/>
      <c r="H2" s="600"/>
      <c r="I2" s="600"/>
      <c r="K2" s="855" t="s">
        <v>180</v>
      </c>
      <c r="L2" s="856"/>
    </row>
    <row r="3" spans="2:12">
      <c r="K3" s="857"/>
      <c r="L3" s="858"/>
    </row>
    <row r="4" spans="2:12">
      <c r="B4" s="663" t="str">
        <f>'EU OR1'!B17</f>
        <v>At 31 December 2024</v>
      </c>
      <c r="C4" s="4"/>
      <c r="D4" s="4"/>
      <c r="E4" s="4"/>
      <c r="F4" s="4"/>
      <c r="G4" s="4"/>
      <c r="H4" s="4"/>
      <c r="I4" s="4"/>
    </row>
    <row r="5" spans="2:12">
      <c r="B5" s="881" t="s">
        <v>1582</v>
      </c>
      <c r="C5" s="878" t="s">
        <v>1583</v>
      </c>
      <c r="D5" s="882" t="s">
        <v>1584</v>
      </c>
      <c r="E5" s="882"/>
      <c r="F5" s="882"/>
      <c r="G5" s="882"/>
      <c r="H5" s="882"/>
      <c r="I5" s="878" t="s">
        <v>1585</v>
      </c>
    </row>
    <row r="6" spans="2:12" ht="27">
      <c r="B6" s="881"/>
      <c r="C6" s="878"/>
      <c r="D6" s="555" t="s">
        <v>1586</v>
      </c>
      <c r="E6" s="555" t="s">
        <v>1587</v>
      </c>
      <c r="F6" s="555" t="s">
        <v>1588</v>
      </c>
      <c r="G6" s="555" t="s">
        <v>1589</v>
      </c>
      <c r="H6" s="555" t="s">
        <v>1590</v>
      </c>
      <c r="I6" s="878"/>
    </row>
    <row r="7" spans="2:12">
      <c r="B7" s="46" t="s">
        <v>164</v>
      </c>
      <c r="C7" s="46" t="s">
        <v>1586</v>
      </c>
      <c r="D7" s="77" t="s">
        <v>1591</v>
      </c>
      <c r="E7" s="601"/>
      <c r="F7" s="601"/>
      <c r="G7" s="601"/>
      <c r="H7" s="601"/>
      <c r="I7" s="46" t="s">
        <v>1592</v>
      </c>
    </row>
    <row r="8" spans="2:12">
      <c r="B8" s="46" t="s">
        <v>1593</v>
      </c>
      <c r="C8" s="46" t="s">
        <v>1586</v>
      </c>
      <c r="D8" s="77" t="s">
        <v>1591</v>
      </c>
      <c r="E8" s="602"/>
      <c r="F8" s="601"/>
      <c r="G8" s="601"/>
      <c r="H8" s="601"/>
      <c r="I8" s="46" t="s">
        <v>1594</v>
      </c>
    </row>
  </sheetData>
  <mergeCells count="5">
    <mergeCell ref="K2:L3"/>
    <mergeCell ref="B5:B6"/>
    <mergeCell ref="C5:C6"/>
    <mergeCell ref="D5:H5"/>
    <mergeCell ref="I5:I6"/>
  </mergeCells>
  <hyperlinks>
    <hyperlink ref="K2:L3" location="Index!A1" display="Return to Index" xr:uid="{A45EC2FB-124C-43BE-959D-3F06FCEB593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EC9BD-463B-40A6-819E-9F139AC25FC1}">
  <sheetPr codeName="Ark47"/>
  <dimension ref="B2:H16"/>
  <sheetViews>
    <sheetView zoomScale="80" zoomScaleNormal="80" workbookViewId="0"/>
  </sheetViews>
  <sheetFormatPr defaultColWidth="9.1796875" defaultRowHeight="14.5"/>
  <cols>
    <col min="1" max="1" width="9.1796875" style="117"/>
    <col min="2" max="2" width="14.26953125" style="117" customWidth="1"/>
    <col min="3" max="3" width="8.1796875" style="117" customWidth="1"/>
    <col min="4" max="4" width="53.7265625" style="117" customWidth="1"/>
    <col min="5" max="5" width="86.26953125" style="117" customWidth="1"/>
    <col min="6" max="16384" width="9.1796875" style="117"/>
  </cols>
  <sheetData>
    <row r="2" spans="2:8" ht="19.5">
      <c r="B2" s="551" t="s">
        <v>1595</v>
      </c>
      <c r="C2" s="551"/>
      <c r="D2" s="551"/>
      <c r="E2" s="551"/>
      <c r="G2" s="855" t="s">
        <v>180</v>
      </c>
      <c r="H2" s="856"/>
    </row>
    <row r="3" spans="2:8">
      <c r="B3" s="69"/>
      <c r="C3" s="69"/>
      <c r="G3" s="857"/>
      <c r="H3" s="858"/>
    </row>
    <row r="4" spans="2:8">
      <c r="B4" s="662" t="str">
        <f>'EU PV1'!B5</f>
        <v>At 31 December 2024 (DKKm)</v>
      </c>
      <c r="C4" s="67"/>
      <c r="D4" s="1"/>
      <c r="E4" s="555"/>
    </row>
    <row r="5" spans="2:8" ht="27">
      <c r="B5" s="603" t="s">
        <v>1596</v>
      </c>
      <c r="C5" s="406" t="s">
        <v>638</v>
      </c>
      <c r="D5" s="407" t="s">
        <v>1597</v>
      </c>
      <c r="E5" s="407" t="s">
        <v>1598</v>
      </c>
    </row>
    <row r="6" spans="2:8" ht="310.5" customHeight="1">
      <c r="B6" s="603" t="s">
        <v>1599</v>
      </c>
      <c r="C6" s="406" t="s">
        <v>640</v>
      </c>
      <c r="D6" s="407" t="s">
        <v>1600</v>
      </c>
      <c r="E6" s="407" t="s">
        <v>1601</v>
      </c>
    </row>
    <row r="10" spans="2:8" ht="19.5">
      <c r="B10" s="883" t="s">
        <v>1602</v>
      </c>
      <c r="C10" s="883"/>
      <c r="D10" s="883"/>
      <c r="E10" s="883"/>
    </row>
    <row r="11" spans="2:8">
      <c r="B11" s="69"/>
      <c r="C11" s="69"/>
    </row>
    <row r="12" spans="2:8">
      <c r="B12" s="572" t="str">
        <f>Attestation!B18&amp;" "&amp;Attestation!C2&amp;""</f>
        <v>At 31 December 2024</v>
      </c>
      <c r="C12" s="67"/>
      <c r="D12" s="1"/>
      <c r="E12" s="555"/>
    </row>
    <row r="13" spans="2:8" ht="67.5">
      <c r="B13" s="603" t="s">
        <v>1603</v>
      </c>
      <c r="C13" s="406" t="s">
        <v>638</v>
      </c>
      <c r="D13" s="407" t="s">
        <v>1604</v>
      </c>
      <c r="E13" s="407" t="s">
        <v>1605</v>
      </c>
    </row>
    <row r="14" spans="2:8" ht="27">
      <c r="B14" s="603" t="s">
        <v>1606</v>
      </c>
      <c r="C14" s="406" t="s">
        <v>640</v>
      </c>
      <c r="D14" s="407" t="s">
        <v>1607</v>
      </c>
      <c r="E14" s="407" t="s">
        <v>1608</v>
      </c>
    </row>
    <row r="15" spans="2:8" ht="40.5">
      <c r="B15" s="603" t="s">
        <v>1609</v>
      </c>
      <c r="C15" s="406" t="s">
        <v>642</v>
      </c>
      <c r="D15" s="407" t="s">
        <v>1610</v>
      </c>
      <c r="E15" s="407" t="s">
        <v>1611</v>
      </c>
    </row>
    <row r="16" spans="2:8" ht="40.5">
      <c r="B16" s="603" t="s">
        <v>1606</v>
      </c>
      <c r="C16" s="406" t="s">
        <v>644</v>
      </c>
      <c r="D16" s="407" t="s">
        <v>1612</v>
      </c>
      <c r="E16" s="407" t="s">
        <v>1611</v>
      </c>
    </row>
  </sheetData>
  <mergeCells count="2">
    <mergeCell ref="G2:H3"/>
    <mergeCell ref="B10:E10"/>
  </mergeCells>
  <hyperlinks>
    <hyperlink ref="G2:H3" location="Index!A1" display="Return to Index" xr:uid="{36A75181-EA56-4777-ADAF-08096883E3A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2D23-9C64-4B68-9106-7D27BB037616}">
  <sheetPr codeName="Ark11"/>
  <dimension ref="B1:R35"/>
  <sheetViews>
    <sheetView zoomScale="90" zoomScaleNormal="90" workbookViewId="0"/>
  </sheetViews>
  <sheetFormatPr defaultRowHeight="14.5"/>
  <cols>
    <col min="2" max="2" width="15.453125" style="69" customWidth="1"/>
    <col min="3" max="3" width="57" bestFit="1" customWidth="1"/>
    <col min="4" max="4" width="21.453125" style="117" customWidth="1"/>
    <col min="5" max="11" width="21.453125" customWidth="1"/>
    <col min="12" max="12" width="9.1796875" style="190"/>
  </cols>
  <sheetData>
    <row r="1" spans="2:18" s="44" customFormat="1" ht="16.5" customHeight="1">
      <c r="B1" s="69"/>
      <c r="D1" s="117"/>
      <c r="L1" s="190"/>
      <c r="P1" s="184"/>
      <c r="Q1" s="184"/>
      <c r="R1" s="184"/>
    </row>
    <row r="2" spans="2:18" ht="19.5">
      <c r="B2" s="100" t="s">
        <v>458</v>
      </c>
      <c r="C2" s="42"/>
      <c r="D2" s="42"/>
      <c r="E2" s="42"/>
      <c r="F2" s="42"/>
      <c r="G2" s="42"/>
      <c r="H2" s="42"/>
      <c r="I2" s="42"/>
      <c r="J2" s="42"/>
      <c r="M2" s="855" t="s">
        <v>180</v>
      </c>
      <c r="N2" s="856"/>
    </row>
    <row r="3" spans="2:18" ht="16.5" customHeight="1">
      <c r="M3" s="857"/>
      <c r="N3" s="858"/>
    </row>
    <row r="4" spans="2:18" ht="54">
      <c r="B4" s="662" t="str">
        <f>'EU PV1'!B5</f>
        <v>At 31 December 2024 (DKKm)</v>
      </c>
      <c r="C4" s="1"/>
      <c r="D4" s="189" t="s">
        <v>443</v>
      </c>
      <c r="E4" s="37" t="s">
        <v>444</v>
      </c>
      <c r="F4" s="37" t="s">
        <v>106</v>
      </c>
      <c r="G4" s="189" t="s">
        <v>445</v>
      </c>
      <c r="H4" s="189" t="s">
        <v>446</v>
      </c>
      <c r="I4" s="189" t="s">
        <v>447</v>
      </c>
      <c r="J4" s="189" t="s">
        <v>111</v>
      </c>
      <c r="K4" s="189" t="s">
        <v>448</v>
      </c>
      <c r="L4" s="202"/>
      <c r="M4" s="25"/>
      <c r="N4" s="25"/>
    </row>
    <row r="5" spans="2:18">
      <c r="B5" s="77" t="s">
        <v>266</v>
      </c>
      <c r="C5" s="2" t="s">
        <v>449</v>
      </c>
      <c r="D5" s="352"/>
      <c r="E5" s="352"/>
      <c r="F5" s="347"/>
      <c r="G5" s="77"/>
      <c r="H5" s="352"/>
      <c r="I5" s="352"/>
      <c r="J5" s="352"/>
      <c r="K5" s="352"/>
      <c r="L5" s="76"/>
    </row>
    <row r="6" spans="2:18">
      <c r="B6" s="77" t="s">
        <v>267</v>
      </c>
      <c r="C6" s="2" t="s">
        <v>450</v>
      </c>
      <c r="D6" s="352"/>
      <c r="E6" s="352"/>
      <c r="F6" s="381"/>
      <c r="G6" s="77"/>
      <c r="H6" s="352"/>
      <c r="I6" s="352"/>
      <c r="J6" s="352"/>
      <c r="K6" s="352"/>
      <c r="L6" s="76"/>
    </row>
    <row r="7" spans="2:18">
      <c r="B7" s="77">
        <v>1</v>
      </c>
      <c r="C7" s="2" t="s">
        <v>451</v>
      </c>
      <c r="D7" s="336">
        <v>252.42961393000002</v>
      </c>
      <c r="E7" s="341">
        <v>503.13970706999999</v>
      </c>
      <c r="F7" s="381"/>
      <c r="G7" s="77">
        <v>1.4</v>
      </c>
      <c r="H7" s="341">
        <v>1057.7970494599999</v>
      </c>
      <c r="I7" s="341">
        <v>1057.7970494599999</v>
      </c>
      <c r="J7" s="341">
        <v>1057.7970494599999</v>
      </c>
      <c r="K7" s="341">
        <v>516.24030342000003</v>
      </c>
      <c r="L7" s="76"/>
    </row>
    <row r="8" spans="2:18">
      <c r="B8" s="77">
        <v>2</v>
      </c>
      <c r="C8" s="2" t="s">
        <v>452</v>
      </c>
      <c r="D8" s="381"/>
      <c r="E8" s="381"/>
      <c r="F8" s="352"/>
      <c r="G8" s="352"/>
      <c r="H8" s="352"/>
      <c r="I8" s="352"/>
      <c r="J8" s="352"/>
      <c r="K8" s="352"/>
      <c r="L8" s="76"/>
    </row>
    <row r="9" spans="2:18">
      <c r="B9" s="77" t="s">
        <v>242</v>
      </c>
      <c r="C9" s="392" t="s">
        <v>453</v>
      </c>
      <c r="D9" s="381"/>
      <c r="E9" s="381"/>
      <c r="F9" s="352"/>
      <c r="G9" s="347"/>
      <c r="H9" s="352"/>
      <c r="I9" s="352"/>
      <c r="J9" s="352"/>
      <c r="K9" s="352"/>
      <c r="L9" s="76"/>
    </row>
    <row r="10" spans="2:18" ht="33" customHeight="1">
      <c r="B10" s="77" t="s">
        <v>454</v>
      </c>
      <c r="C10" s="393" t="s">
        <v>455</v>
      </c>
      <c r="D10" s="381"/>
      <c r="E10" s="381"/>
      <c r="F10" s="352"/>
      <c r="G10" s="347"/>
      <c r="H10" s="352"/>
      <c r="I10" s="352"/>
      <c r="J10" s="352"/>
      <c r="K10" s="352"/>
      <c r="L10" s="76"/>
    </row>
    <row r="11" spans="2:18">
      <c r="B11" s="77" t="s">
        <v>456</v>
      </c>
      <c r="C11" s="392" t="s">
        <v>457</v>
      </c>
      <c r="D11" s="381"/>
      <c r="E11" s="381"/>
      <c r="F11" s="352"/>
      <c r="G11" s="347"/>
      <c r="H11" s="352"/>
      <c r="I11" s="352"/>
      <c r="J11" s="352"/>
      <c r="K11" s="352"/>
      <c r="L11" s="76"/>
    </row>
    <row r="12" spans="2:18">
      <c r="B12" s="77">
        <v>3</v>
      </c>
      <c r="C12" s="2" t="s">
        <v>108</v>
      </c>
      <c r="D12" s="381"/>
      <c r="E12" s="381"/>
      <c r="F12" s="382"/>
      <c r="G12" s="381"/>
      <c r="H12" s="352"/>
      <c r="I12" s="352"/>
      <c r="J12" s="352"/>
      <c r="K12" s="352"/>
      <c r="L12" s="76"/>
    </row>
    <row r="13" spans="2:18">
      <c r="B13" s="77">
        <v>4</v>
      </c>
      <c r="C13" s="2" t="s">
        <v>109</v>
      </c>
      <c r="D13" s="381"/>
      <c r="E13" s="381"/>
      <c r="F13" s="382"/>
      <c r="G13" s="381"/>
      <c r="H13" s="336">
        <v>15259.831158950001</v>
      </c>
      <c r="I13" s="336">
        <v>650.75486755999998</v>
      </c>
      <c r="J13" s="336">
        <v>650.75486755999998</v>
      </c>
      <c r="K13" s="336">
        <v>458.24468654000003</v>
      </c>
      <c r="L13" s="76"/>
    </row>
    <row r="14" spans="2:18">
      <c r="B14" s="77">
        <v>5</v>
      </c>
      <c r="C14" s="2" t="s">
        <v>110</v>
      </c>
      <c r="D14" s="381"/>
      <c r="E14" s="381"/>
      <c r="F14" s="382"/>
      <c r="G14" s="381"/>
      <c r="H14" s="352"/>
      <c r="I14" s="352"/>
      <c r="J14" s="352"/>
      <c r="K14" s="352"/>
      <c r="L14" s="76"/>
    </row>
    <row r="15" spans="2:18">
      <c r="B15" s="79">
        <v>6</v>
      </c>
      <c r="C15" s="8" t="s">
        <v>0</v>
      </c>
      <c r="D15" s="381"/>
      <c r="E15" s="381"/>
      <c r="F15" s="382"/>
      <c r="G15" s="381"/>
      <c r="H15" s="163">
        <v>16317.62820841</v>
      </c>
      <c r="I15" s="163">
        <v>1708.55191702</v>
      </c>
      <c r="J15" s="163">
        <v>1708.55191702</v>
      </c>
      <c r="K15" s="163">
        <v>974.48498996000012</v>
      </c>
      <c r="L15" s="203"/>
    </row>
    <row r="16" spans="2:18">
      <c r="D16" s="2"/>
      <c r="E16" s="2"/>
      <c r="F16" s="2"/>
      <c r="G16" s="2"/>
      <c r="H16" s="2"/>
      <c r="I16" s="2"/>
      <c r="J16" s="2"/>
    </row>
    <row r="17" spans="2:10">
      <c r="B17" s="565"/>
      <c r="D17" s="2"/>
      <c r="E17" s="2"/>
      <c r="F17" s="2"/>
      <c r="G17" s="2"/>
      <c r="H17" s="2"/>
      <c r="I17" s="2"/>
      <c r="J17" s="2"/>
    </row>
    <row r="18" spans="2:10">
      <c r="B18" s="565"/>
      <c r="D18" s="2"/>
      <c r="E18" s="2"/>
      <c r="F18" s="2"/>
      <c r="G18" s="2"/>
      <c r="H18" s="2"/>
      <c r="I18" s="2"/>
      <c r="J18" s="2"/>
    </row>
    <row r="19" spans="2:10">
      <c r="B19" s="401"/>
      <c r="D19" s="2"/>
      <c r="E19" s="2"/>
      <c r="F19" s="2"/>
      <c r="G19" s="2"/>
      <c r="H19" s="2"/>
      <c r="I19" s="2"/>
      <c r="J19" s="2"/>
    </row>
    <row r="20" spans="2:10">
      <c r="B20" s="565"/>
      <c r="C20" s="566"/>
      <c r="D20" s="2"/>
      <c r="E20" s="2"/>
      <c r="F20" s="2"/>
      <c r="G20" s="2"/>
      <c r="H20" s="2"/>
      <c r="I20" s="2"/>
      <c r="J20" s="2"/>
    </row>
    <row r="21" spans="2:10">
      <c r="B21" s="565"/>
      <c r="C21" s="566"/>
      <c r="D21" s="2"/>
      <c r="E21" s="2"/>
      <c r="F21" s="2"/>
      <c r="G21" s="2"/>
      <c r="H21" s="2"/>
      <c r="I21" s="2"/>
      <c r="J21" s="2"/>
    </row>
    <row r="22" spans="2:10">
      <c r="B22" s="565"/>
      <c r="C22" s="566"/>
      <c r="D22" s="2"/>
      <c r="E22" s="2"/>
      <c r="F22" s="2"/>
      <c r="G22" s="2"/>
      <c r="H22" s="2"/>
      <c r="I22" s="2"/>
      <c r="J22" s="2"/>
    </row>
    <row r="23" spans="2:10">
      <c r="B23" s="565"/>
      <c r="C23" s="566"/>
      <c r="D23" s="2"/>
      <c r="E23" s="2"/>
      <c r="F23" s="2"/>
      <c r="G23" s="2"/>
      <c r="H23" s="2"/>
      <c r="I23" s="2"/>
      <c r="J23" s="2"/>
    </row>
    <row r="24" spans="2:10">
      <c r="B24" s="565"/>
      <c r="C24" s="566"/>
      <c r="D24" s="2"/>
      <c r="E24" s="2"/>
      <c r="F24" s="2"/>
      <c r="G24" s="2"/>
      <c r="H24" s="2"/>
      <c r="I24" s="2"/>
      <c r="J24" s="2"/>
    </row>
    <row r="25" spans="2:10">
      <c r="B25" s="565"/>
      <c r="C25" s="566"/>
    </row>
    <row r="26" spans="2:10">
      <c r="B26" s="565"/>
      <c r="C26" s="566"/>
    </row>
    <row r="27" spans="2:10">
      <c r="B27" s="565"/>
      <c r="C27" s="566"/>
    </row>
    <row r="28" spans="2:10">
      <c r="B28" s="565"/>
      <c r="C28" s="566"/>
    </row>
    <row r="29" spans="2:10">
      <c r="B29" s="565"/>
      <c r="C29" s="566"/>
    </row>
    <row r="30" spans="2:10">
      <c r="B30" s="565"/>
      <c r="C30" s="566"/>
    </row>
    <row r="31" spans="2:10">
      <c r="B31" s="565"/>
      <c r="C31" s="566"/>
    </row>
    <row r="32" spans="2:10">
      <c r="B32" s="565"/>
      <c r="C32" s="566"/>
    </row>
    <row r="33" spans="2:2">
      <c r="B33" s="565"/>
    </row>
    <row r="34" spans="2:2">
      <c r="B34" s="565"/>
    </row>
    <row r="35" spans="2:2">
      <c r="B35" s="565"/>
    </row>
  </sheetData>
  <mergeCells count="1">
    <mergeCell ref="M2:N3"/>
  </mergeCells>
  <hyperlinks>
    <hyperlink ref="M2:N3" location="Index!A1" display="Return to Index" xr:uid="{DC6CE696-4232-47A8-A6AA-BF93BDFFD91C}"/>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E866-011B-414D-BBB2-23ECC54845B6}">
  <sheetPr codeName="Ark12"/>
  <dimension ref="B1:H11"/>
  <sheetViews>
    <sheetView zoomScale="90" zoomScaleNormal="90" workbookViewId="0"/>
  </sheetViews>
  <sheetFormatPr defaultRowHeight="14.5"/>
  <cols>
    <col min="2" max="2" width="9.1796875" style="69" customWidth="1"/>
    <col min="3" max="3" width="81.81640625" customWidth="1"/>
    <col min="4" max="5" width="21.453125" style="222" customWidth="1"/>
  </cols>
  <sheetData>
    <row r="1" spans="2:8" s="44" customFormat="1" ht="16.5" customHeight="1">
      <c r="B1" s="69"/>
      <c r="D1" s="222"/>
      <c r="E1" s="222"/>
    </row>
    <row r="2" spans="2:8" ht="19.5">
      <c r="B2" s="100" t="s">
        <v>459</v>
      </c>
      <c r="C2" s="96"/>
      <c r="D2" s="229"/>
      <c r="E2" s="229"/>
      <c r="G2" s="855" t="s">
        <v>180</v>
      </c>
      <c r="H2" s="856"/>
    </row>
    <row r="3" spans="2:8" ht="16.5" customHeight="1">
      <c r="G3" s="857"/>
      <c r="H3" s="858"/>
    </row>
    <row r="4" spans="2:8">
      <c r="B4" s="67"/>
      <c r="C4" s="1"/>
      <c r="D4" s="56"/>
      <c r="E4" s="56"/>
      <c r="G4" s="25"/>
      <c r="H4" s="25"/>
    </row>
    <row r="5" spans="2:8" s="44" customFormat="1">
      <c r="B5" s="67" t="str">
        <f>'EU CCR1'!B4</f>
        <v>At 31 December 2024 (DKKm)</v>
      </c>
      <c r="C5" s="1"/>
      <c r="D5" s="56" t="s">
        <v>111</v>
      </c>
      <c r="E5" s="56" t="s">
        <v>448</v>
      </c>
      <c r="G5" s="25"/>
      <c r="H5" s="25"/>
    </row>
    <row r="6" spans="2:8">
      <c r="B6" s="77">
        <v>1</v>
      </c>
      <c r="C6" s="2" t="s">
        <v>460</v>
      </c>
      <c r="D6" s="352"/>
      <c r="E6" s="352"/>
    </row>
    <row r="7" spans="2:8">
      <c r="B7" s="77">
        <v>2</v>
      </c>
      <c r="C7" s="2" t="s">
        <v>461</v>
      </c>
      <c r="D7" s="379"/>
      <c r="E7" s="352"/>
    </row>
    <row r="8" spans="2:8">
      <c r="B8" s="77">
        <v>3</v>
      </c>
      <c r="C8" s="2" t="s">
        <v>462</v>
      </c>
      <c r="D8" s="379"/>
      <c r="E8" s="352"/>
    </row>
    <row r="9" spans="2:8">
      <c r="B9" s="77">
        <v>4</v>
      </c>
      <c r="C9" s="2" t="s">
        <v>463</v>
      </c>
      <c r="D9" s="352">
        <v>1104.20565698</v>
      </c>
      <c r="E9" s="352">
        <v>285.19993313999998</v>
      </c>
    </row>
    <row r="10" spans="2:8" ht="28">
      <c r="B10" s="77" t="s">
        <v>269</v>
      </c>
      <c r="C10" s="192" t="s">
        <v>464</v>
      </c>
      <c r="D10" s="352"/>
      <c r="E10" s="352"/>
    </row>
    <row r="11" spans="2:8" ht="16.5" customHeight="1">
      <c r="B11" s="79">
        <v>5</v>
      </c>
      <c r="C11" s="8" t="s">
        <v>465</v>
      </c>
      <c r="D11" s="380">
        <v>1104.20565698</v>
      </c>
      <c r="E11" s="380">
        <v>285.19993313999998</v>
      </c>
    </row>
  </sheetData>
  <mergeCells count="1">
    <mergeCell ref="G2:H3"/>
  </mergeCells>
  <hyperlinks>
    <hyperlink ref="G2:H3" location="Index!A1" display="Return to Index" xr:uid="{1B88E57B-1EA1-4720-9307-7431AD19470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F89F-7B23-453C-8BA5-9AB2C76E914D}">
  <sheetPr codeName="Ark2"/>
  <dimension ref="A1:M25"/>
  <sheetViews>
    <sheetView showGridLines="0" zoomScale="90" zoomScaleNormal="90" workbookViewId="0">
      <selection activeCell="J26" sqref="J26"/>
    </sheetView>
  </sheetViews>
  <sheetFormatPr defaultRowHeight="14.5"/>
  <cols>
    <col min="1" max="1" width="9.1796875" style="117"/>
    <col min="2" max="2" width="34.1796875" style="117" customWidth="1"/>
    <col min="3" max="3" width="34.26953125" customWidth="1"/>
    <col min="4" max="4" width="9.1796875" style="117"/>
    <col min="5" max="5" width="15" style="117" customWidth="1"/>
  </cols>
  <sheetData>
    <row r="1" spans="2:13" s="117" customFormat="1"/>
    <row r="2" spans="2:13" s="117" customFormat="1" ht="16.5" customHeight="1">
      <c r="B2" s="306" t="s">
        <v>694</v>
      </c>
      <c r="C2" s="660" t="s">
        <v>1976</v>
      </c>
      <c r="F2" s="304"/>
      <c r="G2" s="193"/>
      <c r="H2" s="193"/>
      <c r="I2" s="193"/>
      <c r="J2" s="193"/>
      <c r="K2" s="193"/>
      <c r="L2" s="193"/>
      <c r="M2" s="193"/>
    </row>
    <row r="3" spans="2:13" s="117" customFormat="1" ht="16.5" customHeight="1">
      <c r="B3" s="307" t="s">
        <v>690</v>
      </c>
      <c r="C3" s="308"/>
      <c r="F3" s="283"/>
      <c r="G3" s="193"/>
      <c r="H3" s="193"/>
      <c r="I3" s="193"/>
      <c r="J3" s="193"/>
      <c r="K3" s="193"/>
      <c r="L3" s="193"/>
      <c r="M3" s="193"/>
    </row>
    <row r="4" spans="2:13" s="117" customFormat="1" ht="16.5" customHeight="1">
      <c r="B4" s="309" t="s">
        <v>691</v>
      </c>
      <c r="C4" s="308" t="s">
        <v>1977</v>
      </c>
      <c r="D4" s="665">
        <v>92</v>
      </c>
      <c r="F4" s="283"/>
      <c r="G4" s="193"/>
      <c r="H4" s="193"/>
      <c r="I4" s="193"/>
      <c r="J4" s="193"/>
      <c r="K4" s="193"/>
      <c r="L4" s="193"/>
      <c r="M4" s="193"/>
    </row>
    <row r="5" spans="2:13" ht="16.5" customHeight="1">
      <c r="B5" s="309" t="s">
        <v>692</v>
      </c>
      <c r="C5" s="308" t="s">
        <v>1978</v>
      </c>
      <c r="D5" s="665">
        <v>184</v>
      </c>
      <c r="F5" s="283"/>
      <c r="G5" s="193"/>
      <c r="H5" s="193"/>
      <c r="I5" s="193"/>
      <c r="J5" s="193"/>
      <c r="K5" s="193"/>
      <c r="L5" s="193"/>
      <c r="M5" s="193"/>
    </row>
    <row r="6" spans="2:13" s="117" customFormat="1" ht="16.5" customHeight="1">
      <c r="B6" s="309" t="s">
        <v>1740</v>
      </c>
      <c r="C6" s="308" t="s">
        <v>1979</v>
      </c>
      <c r="D6" s="665">
        <v>275</v>
      </c>
      <c r="F6" s="283"/>
      <c r="G6" s="193"/>
      <c r="H6" s="193"/>
      <c r="I6" s="193"/>
      <c r="J6" s="193"/>
      <c r="K6" s="193"/>
      <c r="L6" s="193"/>
      <c r="M6" s="193"/>
    </row>
    <row r="7" spans="2:13" s="117" customFormat="1" ht="16.5" customHeight="1">
      <c r="B7" s="307" t="s">
        <v>695</v>
      </c>
      <c r="C7" s="308" t="s">
        <v>693</v>
      </c>
      <c r="F7" s="283"/>
      <c r="G7" s="193"/>
      <c r="H7" s="193"/>
      <c r="I7" s="193"/>
      <c r="J7" s="193"/>
      <c r="K7" s="193"/>
      <c r="L7" s="193"/>
      <c r="M7" s="193"/>
    </row>
    <row r="8" spans="2:13" s="303" customFormat="1" ht="16.5" customHeight="1">
      <c r="B8" s="307" t="s">
        <v>696</v>
      </c>
      <c r="C8" s="308" t="s">
        <v>164</v>
      </c>
      <c r="F8" s="305"/>
    </row>
    <row r="9" spans="2:13" ht="16.5" customHeight="1">
      <c r="B9" s="310" t="s">
        <v>697</v>
      </c>
      <c r="C9" s="311" t="s">
        <v>698</v>
      </c>
      <c r="F9" s="270"/>
      <c r="G9" s="270"/>
      <c r="H9" s="270"/>
      <c r="I9" s="270"/>
      <c r="J9" s="270"/>
      <c r="K9" s="270"/>
      <c r="L9" s="270"/>
      <c r="M9" s="270"/>
    </row>
    <row r="10" spans="2:13" ht="16.5" customHeight="1"/>
    <row r="11" spans="2:13" ht="16.5" customHeight="1">
      <c r="B11" s="2"/>
      <c r="C11" s="2"/>
      <c r="D11" s="7"/>
    </row>
    <row r="12" spans="2:13" ht="16.5" customHeight="1"/>
    <row r="14" spans="2:13" ht="212.25" customHeight="1">
      <c r="B14" s="854" t="s">
        <v>1980</v>
      </c>
      <c r="C14" s="854"/>
      <c r="D14" s="854"/>
      <c r="E14" s="854"/>
    </row>
    <row r="15" spans="2:13" ht="15" customHeight="1">
      <c r="B15" s="322"/>
      <c r="C15" s="322"/>
      <c r="D15" s="322"/>
      <c r="E15" s="322"/>
    </row>
    <row r="16" spans="2:13" ht="15" customHeight="1">
      <c r="B16" s="322"/>
      <c r="C16" s="322"/>
      <c r="D16" s="322"/>
      <c r="E16" s="322"/>
    </row>
    <row r="17" spans="2:5" ht="15" customHeight="1">
      <c r="B17" s="322"/>
      <c r="C17" s="322"/>
      <c r="D17" s="322"/>
      <c r="E17" s="322"/>
    </row>
    <row r="18" spans="2:5" ht="15" customHeight="1">
      <c r="B18" s="563" t="s">
        <v>1454</v>
      </c>
      <c r="C18" s="322"/>
      <c r="D18" s="322"/>
      <c r="E18" s="322"/>
    </row>
    <row r="19" spans="2:5" ht="15" customHeight="1">
      <c r="B19" s="564" t="s">
        <v>165</v>
      </c>
      <c r="C19" s="322"/>
      <c r="D19" s="322"/>
      <c r="E19" s="322"/>
    </row>
    <row r="20" spans="2:5" ht="15" customHeight="1">
      <c r="B20" s="322"/>
      <c r="C20" s="322"/>
      <c r="D20" s="322"/>
      <c r="E20" s="322"/>
    </row>
    <row r="21" spans="2:5" ht="15" customHeight="1">
      <c r="B21" s="322"/>
      <c r="C21" s="322"/>
      <c r="D21" s="322"/>
      <c r="E21" s="322"/>
    </row>
    <row r="22" spans="2:5" ht="15" customHeight="1">
      <c r="B22" s="322"/>
      <c r="C22" s="322"/>
      <c r="D22" s="322"/>
      <c r="E22" s="322"/>
    </row>
    <row r="23" spans="2:5" ht="15" customHeight="1">
      <c r="B23" s="322"/>
      <c r="C23" s="322"/>
      <c r="D23" s="322"/>
      <c r="E23" s="322"/>
    </row>
    <row r="24" spans="2:5" ht="15" customHeight="1">
      <c r="B24" s="322"/>
      <c r="C24" s="322"/>
      <c r="D24" s="322"/>
      <c r="E24" s="322"/>
    </row>
    <row r="25" spans="2:5" ht="15" customHeight="1">
      <c r="B25" s="322"/>
      <c r="C25" s="322"/>
      <c r="D25" s="322"/>
      <c r="E25" s="322"/>
    </row>
  </sheetData>
  <mergeCells count="1">
    <mergeCell ref="B14:E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0A2C-BA55-4434-88AE-8376ABC07B77}">
  <sheetPr codeName="Ark13"/>
  <dimension ref="B1:R21"/>
  <sheetViews>
    <sheetView zoomScale="90" zoomScaleNormal="90" workbookViewId="0"/>
  </sheetViews>
  <sheetFormatPr defaultRowHeight="14.5"/>
  <cols>
    <col min="2" max="2" width="9.1796875" style="69" customWidth="1"/>
    <col min="3" max="3" width="47.1796875" customWidth="1"/>
    <col min="15" max="15" width="18.26953125" customWidth="1"/>
  </cols>
  <sheetData>
    <row r="1" spans="2:18" s="44" customFormat="1" ht="16.5" customHeight="1">
      <c r="B1" s="69"/>
    </row>
    <row r="2" spans="2:18" ht="19.5">
      <c r="B2" s="100" t="s">
        <v>466</v>
      </c>
      <c r="C2" s="98"/>
      <c r="D2" s="98"/>
      <c r="E2" s="98"/>
      <c r="F2" s="98"/>
      <c r="G2" s="98"/>
      <c r="H2" s="98"/>
      <c r="I2" s="98"/>
      <c r="J2" s="98"/>
      <c r="K2" s="98"/>
      <c r="L2" s="98"/>
      <c r="M2" s="98"/>
      <c r="N2" s="98"/>
      <c r="O2" s="98"/>
      <c r="Q2" s="855" t="s">
        <v>180</v>
      </c>
      <c r="R2" s="856"/>
    </row>
    <row r="3" spans="2:18" ht="16.5" customHeight="1">
      <c r="Q3" s="857"/>
      <c r="R3" s="858"/>
    </row>
    <row r="4" spans="2:18" s="117" customFormat="1" ht="16.5" customHeight="1">
      <c r="B4" s="205"/>
      <c r="C4" s="41"/>
      <c r="D4" s="41"/>
      <c r="E4" s="41"/>
      <c r="F4" s="41"/>
      <c r="G4" s="41"/>
      <c r="H4" s="41"/>
      <c r="I4" s="41"/>
      <c r="J4" s="41"/>
      <c r="K4" s="41"/>
      <c r="L4" s="41"/>
      <c r="M4" s="41"/>
      <c r="N4" s="41"/>
      <c r="O4" s="41"/>
      <c r="Q4" s="204"/>
      <c r="R4" s="204"/>
    </row>
    <row r="5" spans="2:18">
      <c r="B5" s="67"/>
      <c r="C5" s="67"/>
      <c r="D5" s="884" t="s">
        <v>98</v>
      </c>
      <c r="E5" s="884"/>
      <c r="F5" s="884"/>
      <c r="G5" s="884"/>
      <c r="H5" s="884"/>
      <c r="I5" s="884"/>
      <c r="J5" s="884"/>
      <c r="K5" s="884"/>
      <c r="L5" s="884"/>
      <c r="M5" s="884"/>
      <c r="N5" s="884"/>
      <c r="O5" s="878" t="s">
        <v>467</v>
      </c>
      <c r="Q5" s="44"/>
      <c r="R5" s="44"/>
    </row>
    <row r="6" spans="2:18">
      <c r="B6" s="67" t="str">
        <f>'EU CCR2'!B5</f>
        <v>At 31 December 2024 (DKKm)</v>
      </c>
      <c r="C6" s="67"/>
      <c r="D6" s="288">
        <v>0</v>
      </c>
      <c r="E6" s="288">
        <v>0.02</v>
      </c>
      <c r="F6" s="288">
        <v>0.04</v>
      </c>
      <c r="G6" s="288">
        <v>0.1</v>
      </c>
      <c r="H6" s="288">
        <v>0.2</v>
      </c>
      <c r="I6" s="288">
        <v>0.5</v>
      </c>
      <c r="J6" s="288">
        <v>0.7</v>
      </c>
      <c r="K6" s="288">
        <v>0.75</v>
      </c>
      <c r="L6" s="288">
        <v>1</v>
      </c>
      <c r="M6" s="288">
        <v>1.5</v>
      </c>
      <c r="N6" s="56" t="s">
        <v>100</v>
      </c>
      <c r="O6" s="878"/>
      <c r="Q6" s="44"/>
      <c r="R6" s="44"/>
    </row>
    <row r="7" spans="2:18">
      <c r="B7" s="77">
        <v>1</v>
      </c>
      <c r="C7" s="2" t="s">
        <v>76</v>
      </c>
      <c r="D7" s="75"/>
      <c r="E7" s="75"/>
      <c r="F7" s="75"/>
      <c r="G7" s="75"/>
      <c r="H7" s="75"/>
      <c r="I7" s="75"/>
      <c r="J7" s="75"/>
      <c r="K7" s="75"/>
      <c r="L7" s="75"/>
      <c r="M7" s="75"/>
      <c r="N7" s="75"/>
      <c r="O7" s="75"/>
    </row>
    <row r="8" spans="2:18">
      <c r="B8" s="77">
        <v>2</v>
      </c>
      <c r="C8" s="2" t="s">
        <v>92</v>
      </c>
      <c r="D8" s="75">
        <v>11.828066590000001</v>
      </c>
      <c r="E8" s="75"/>
      <c r="F8" s="75"/>
      <c r="G8" s="75"/>
      <c r="H8" s="75">
        <v>0.85174005000000008</v>
      </c>
      <c r="I8" s="75"/>
      <c r="J8" s="75"/>
      <c r="K8" s="75"/>
      <c r="L8" s="75"/>
      <c r="M8" s="75"/>
      <c r="N8" s="75"/>
      <c r="O8" s="75">
        <v>12.679806640000001</v>
      </c>
      <c r="P8" s="76"/>
    </row>
    <row r="9" spans="2:18">
      <c r="B9" s="77">
        <v>3</v>
      </c>
      <c r="C9" s="2" t="s">
        <v>81</v>
      </c>
      <c r="D9" s="75"/>
      <c r="E9" s="75"/>
      <c r="F9" s="75"/>
      <c r="G9" s="75"/>
      <c r="H9" s="75"/>
      <c r="I9" s="75"/>
      <c r="J9" s="75"/>
      <c r="K9" s="75"/>
      <c r="L9" s="75"/>
      <c r="M9" s="75"/>
      <c r="N9" s="75"/>
      <c r="O9" s="75">
        <v>0</v>
      </c>
      <c r="P9" s="76"/>
    </row>
    <row r="10" spans="2:18">
      <c r="B10" s="77">
        <v>4</v>
      </c>
      <c r="C10" s="2" t="s">
        <v>82</v>
      </c>
      <c r="D10" s="75"/>
      <c r="E10" s="75"/>
      <c r="F10" s="75"/>
      <c r="G10" s="75"/>
      <c r="H10" s="75"/>
      <c r="I10" s="75"/>
      <c r="J10" s="75"/>
      <c r="K10" s="75"/>
      <c r="L10" s="75"/>
      <c r="M10" s="75"/>
      <c r="N10" s="75"/>
      <c r="O10" s="75">
        <v>0</v>
      </c>
    </row>
    <row r="11" spans="2:18">
      <c r="B11" s="77">
        <v>5</v>
      </c>
      <c r="C11" s="2" t="s">
        <v>101</v>
      </c>
      <c r="D11" s="75"/>
      <c r="E11" s="75"/>
      <c r="F11" s="75"/>
      <c r="G11" s="75"/>
      <c r="H11" s="75"/>
      <c r="I11" s="75"/>
      <c r="J11" s="75"/>
      <c r="K11" s="75"/>
      <c r="L11" s="75"/>
      <c r="M11" s="75"/>
      <c r="N11" s="75"/>
      <c r="O11" s="75">
        <v>0</v>
      </c>
    </row>
    <row r="12" spans="2:18">
      <c r="B12" s="77">
        <v>6</v>
      </c>
      <c r="C12" s="2" t="s">
        <v>77</v>
      </c>
      <c r="D12" s="75"/>
      <c r="E12" s="75">
        <v>138.21401143</v>
      </c>
      <c r="F12" s="75"/>
      <c r="G12" s="75"/>
      <c r="H12" s="75">
        <v>66.998688569999999</v>
      </c>
      <c r="I12" s="75">
        <v>392.38937938999999</v>
      </c>
      <c r="J12" s="75"/>
      <c r="K12" s="75"/>
      <c r="L12" s="75"/>
      <c r="M12" s="75"/>
      <c r="N12" s="75"/>
      <c r="O12" s="75">
        <v>597.60207938999997</v>
      </c>
      <c r="P12" s="76"/>
    </row>
    <row r="13" spans="2:18">
      <c r="B13" s="77">
        <v>7</v>
      </c>
      <c r="C13" s="2" t="s">
        <v>78</v>
      </c>
      <c r="D13" s="75"/>
      <c r="E13" s="75"/>
      <c r="F13" s="75"/>
      <c r="G13" s="75"/>
      <c r="H13" s="75"/>
      <c r="I13" s="75"/>
      <c r="J13" s="75"/>
      <c r="K13" s="75"/>
      <c r="L13" s="75">
        <v>561.52117127999998</v>
      </c>
      <c r="M13" s="75"/>
      <c r="N13" s="75"/>
      <c r="O13" s="75">
        <v>561.52117127999998</v>
      </c>
      <c r="P13" s="94"/>
    </row>
    <row r="14" spans="2:18">
      <c r="B14" s="77">
        <v>8</v>
      </c>
      <c r="C14" s="2" t="s">
        <v>105</v>
      </c>
      <c r="D14" s="75"/>
      <c r="E14" s="75"/>
      <c r="F14" s="75"/>
      <c r="G14" s="75"/>
      <c r="H14" s="75"/>
      <c r="I14" s="75"/>
      <c r="J14" s="75"/>
      <c r="K14" s="75">
        <v>76.729687580000004</v>
      </c>
      <c r="L14" s="75"/>
      <c r="M14" s="75"/>
      <c r="N14" s="75"/>
      <c r="O14" s="75">
        <v>76.729687580000004</v>
      </c>
      <c r="P14" s="94"/>
    </row>
    <row r="15" spans="2:18" ht="28">
      <c r="B15" s="77">
        <v>9</v>
      </c>
      <c r="C15" s="11" t="s">
        <v>102</v>
      </c>
      <c r="D15" s="75"/>
      <c r="E15" s="75"/>
      <c r="F15" s="75"/>
      <c r="G15" s="75"/>
      <c r="H15" s="75">
        <v>159.75524605999999</v>
      </c>
      <c r="I15" s="75">
        <v>298.80887147000004</v>
      </c>
      <c r="J15" s="75"/>
      <c r="K15" s="75"/>
      <c r="L15" s="75">
        <v>5.5818769999999997E-2</v>
      </c>
      <c r="M15" s="75"/>
      <c r="N15" s="75"/>
      <c r="O15" s="75">
        <v>458.61993630000001</v>
      </c>
    </row>
    <row r="16" spans="2:18">
      <c r="B16" s="77">
        <v>10</v>
      </c>
      <c r="C16" s="2" t="s">
        <v>103</v>
      </c>
      <c r="D16" s="75"/>
      <c r="E16" s="75"/>
      <c r="F16" s="75"/>
      <c r="G16" s="75"/>
      <c r="H16" s="75"/>
      <c r="I16" s="75"/>
      <c r="J16" s="75"/>
      <c r="K16" s="75"/>
      <c r="L16" s="75"/>
      <c r="M16" s="75">
        <v>1.39923577</v>
      </c>
      <c r="N16" s="75"/>
      <c r="O16" s="75">
        <v>1.39923577</v>
      </c>
    </row>
    <row r="17" spans="2:16" ht="16.5" customHeight="1">
      <c r="B17" s="79">
        <v>11</v>
      </c>
      <c r="C17" s="8" t="s">
        <v>0</v>
      </c>
      <c r="D17" s="90">
        <v>11.828066590000001</v>
      </c>
      <c r="E17" s="90">
        <v>138.21401143</v>
      </c>
      <c r="F17" s="90"/>
      <c r="G17" s="90"/>
      <c r="H17" s="90">
        <v>227.60567467999999</v>
      </c>
      <c r="I17" s="90">
        <v>691.19825086000003</v>
      </c>
      <c r="J17" s="90"/>
      <c r="K17" s="90">
        <v>76.729687580000004</v>
      </c>
      <c r="L17" s="90">
        <v>561.57699004999995</v>
      </c>
      <c r="M17" s="90">
        <v>1.39923577</v>
      </c>
      <c r="N17" s="90"/>
      <c r="O17" s="90">
        <v>1708.55191696</v>
      </c>
      <c r="P17" s="94"/>
    </row>
    <row r="19" spans="2:16">
      <c r="P19" s="94"/>
    </row>
    <row r="21" spans="2:16">
      <c r="P21" s="94"/>
    </row>
  </sheetData>
  <mergeCells count="3">
    <mergeCell ref="Q2:R3"/>
    <mergeCell ref="D5:N5"/>
    <mergeCell ref="O5:O6"/>
  </mergeCells>
  <hyperlinks>
    <hyperlink ref="Q2:R3" location="Index!A1" display="Return to Index" xr:uid="{39B2B807-C2ED-4FED-BAC1-26ADE954F16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D3B10-5393-4FCF-8A4E-1D898E262503}">
  <sheetPr codeName="Ark14"/>
  <dimension ref="B1:N20"/>
  <sheetViews>
    <sheetView zoomScale="90" zoomScaleNormal="90" workbookViewId="0"/>
  </sheetViews>
  <sheetFormatPr defaultRowHeight="14.5"/>
  <cols>
    <col min="2" max="2" width="9.1796875" style="69" customWidth="1"/>
    <col min="3" max="3" width="56.453125" customWidth="1"/>
    <col min="4" max="5" width="21.453125" customWidth="1"/>
    <col min="6" max="11" width="21.453125" style="117" customWidth="1"/>
  </cols>
  <sheetData>
    <row r="1" spans="2:14" s="44" customFormat="1" ht="16.5" customHeight="1">
      <c r="B1" s="69"/>
      <c r="F1" s="117"/>
      <c r="G1" s="117"/>
      <c r="H1" s="117"/>
      <c r="I1" s="117"/>
      <c r="J1" s="117"/>
      <c r="K1" s="117"/>
    </row>
    <row r="2" spans="2:14" ht="19.5">
      <c r="B2" s="100" t="s">
        <v>468</v>
      </c>
      <c r="C2" s="42"/>
      <c r="D2" s="42"/>
      <c r="E2" s="42"/>
      <c r="F2" s="42"/>
      <c r="G2" s="42"/>
      <c r="H2" s="42"/>
      <c r="I2" s="42"/>
      <c r="J2" s="42"/>
      <c r="K2" s="42"/>
      <c r="M2" s="855" t="s">
        <v>180</v>
      </c>
      <c r="N2" s="856"/>
    </row>
    <row r="3" spans="2:14" ht="16.5" customHeight="1">
      <c r="M3" s="857"/>
      <c r="N3" s="858"/>
    </row>
    <row r="4" spans="2:14" s="117" customFormat="1" ht="16.5" customHeight="1">
      <c r="B4" s="67" t="str">
        <f>'EU CCR3'!B6</f>
        <v>At 31 December 2024 (DKKm)</v>
      </c>
      <c r="C4" s="67"/>
      <c r="D4" s="41"/>
      <c r="E4" s="41"/>
      <c r="F4" s="41"/>
      <c r="G4" s="41"/>
      <c r="H4" s="41"/>
      <c r="I4" s="41"/>
      <c r="J4" s="41"/>
      <c r="K4" s="41"/>
      <c r="M4" s="204"/>
      <c r="N4" s="204"/>
    </row>
    <row r="5" spans="2:14" s="117" customFormat="1" ht="16.5" customHeight="1">
      <c r="B5" s="67"/>
      <c r="C5" s="67"/>
      <c r="D5" s="891" t="s">
        <v>162</v>
      </c>
      <c r="E5" s="892"/>
      <c r="F5" s="892"/>
      <c r="G5" s="893"/>
      <c r="H5" s="891" t="s">
        <v>116</v>
      </c>
      <c r="I5" s="892"/>
      <c r="J5" s="892"/>
      <c r="K5" s="892"/>
      <c r="M5" s="204"/>
      <c r="N5" s="204"/>
    </row>
    <row r="6" spans="2:14" s="117" customFormat="1" ht="33" customHeight="1">
      <c r="B6" s="205"/>
      <c r="C6" s="41"/>
      <c r="D6" s="885" t="s">
        <v>112</v>
      </c>
      <c r="E6" s="886"/>
      <c r="F6" s="887" t="s">
        <v>113</v>
      </c>
      <c r="G6" s="888"/>
      <c r="H6" s="885" t="s">
        <v>112</v>
      </c>
      <c r="I6" s="886"/>
      <c r="J6" s="889" t="s">
        <v>113</v>
      </c>
      <c r="K6" s="890"/>
      <c r="M6" s="204"/>
      <c r="N6" s="204"/>
    </row>
    <row r="7" spans="2:14" s="44" customFormat="1">
      <c r="B7" s="67"/>
      <c r="C7" s="1" t="s">
        <v>469</v>
      </c>
      <c r="D7" s="207" t="s">
        <v>114</v>
      </c>
      <c r="E7" s="207" t="s">
        <v>115</v>
      </c>
      <c r="F7" s="206" t="s">
        <v>114</v>
      </c>
      <c r="G7" s="207" t="s">
        <v>115</v>
      </c>
      <c r="H7" s="206" t="s">
        <v>114</v>
      </c>
      <c r="I7" s="207" t="s">
        <v>115</v>
      </c>
      <c r="J7" s="206" t="s">
        <v>114</v>
      </c>
      <c r="K7" s="207" t="s">
        <v>115</v>
      </c>
    </row>
    <row r="8" spans="2:14">
      <c r="B8" s="78">
        <v>1</v>
      </c>
      <c r="C8" s="10" t="s">
        <v>470</v>
      </c>
      <c r="D8" s="298"/>
      <c r="E8" s="298">
        <v>236.71881355000002</v>
      </c>
      <c r="F8" s="298"/>
      <c r="G8" s="298">
        <v>160.19310671</v>
      </c>
      <c r="H8" s="298"/>
      <c r="I8" s="298">
        <v>0</v>
      </c>
      <c r="J8" s="298"/>
      <c r="K8" s="298">
        <v>0</v>
      </c>
      <c r="L8" s="2"/>
      <c r="M8" s="2"/>
    </row>
    <row r="9" spans="2:14">
      <c r="B9" s="77">
        <v>2</v>
      </c>
      <c r="C9" s="11" t="s">
        <v>471</v>
      </c>
      <c r="D9" s="298"/>
      <c r="E9" s="298">
        <v>19.31726316</v>
      </c>
      <c r="F9" s="298"/>
      <c r="G9" s="298">
        <v>63.280785680000001</v>
      </c>
      <c r="H9" s="298"/>
      <c r="I9" s="298">
        <v>0</v>
      </c>
      <c r="J9" s="298"/>
      <c r="K9" s="298">
        <v>0</v>
      </c>
      <c r="L9" s="2"/>
      <c r="M9" s="75"/>
    </row>
    <row r="10" spans="2:14">
      <c r="B10" s="77">
        <v>3</v>
      </c>
      <c r="C10" s="2" t="s">
        <v>472</v>
      </c>
      <c r="D10" s="298"/>
      <c r="E10" s="298">
        <v>0</v>
      </c>
      <c r="F10" s="298"/>
      <c r="G10" s="298">
        <v>0</v>
      </c>
      <c r="H10" s="298"/>
      <c r="I10" s="298">
        <v>0</v>
      </c>
      <c r="J10" s="298"/>
      <c r="K10" s="298">
        <v>0</v>
      </c>
      <c r="L10" s="2"/>
      <c r="M10" s="2"/>
    </row>
    <row r="11" spans="2:14">
      <c r="B11" s="77">
        <v>4</v>
      </c>
      <c r="C11" s="2" t="s">
        <v>473</v>
      </c>
      <c r="D11" s="298"/>
      <c r="E11" s="298">
        <v>0</v>
      </c>
      <c r="F11" s="298"/>
      <c r="G11" s="298">
        <v>0</v>
      </c>
      <c r="H11" s="298"/>
      <c r="I11" s="298">
        <v>0</v>
      </c>
      <c r="J11" s="298"/>
      <c r="K11" s="298">
        <v>0</v>
      </c>
      <c r="L11" s="2"/>
      <c r="M11" s="2"/>
    </row>
    <row r="12" spans="2:14">
      <c r="B12" s="77">
        <v>5</v>
      </c>
      <c r="C12" s="2" t="s">
        <v>474</v>
      </c>
      <c r="D12" s="298"/>
      <c r="E12" s="298">
        <v>0</v>
      </c>
      <c r="F12" s="298"/>
      <c r="G12" s="298">
        <v>0</v>
      </c>
      <c r="H12" s="298"/>
      <c r="I12" s="298">
        <v>0</v>
      </c>
      <c r="J12" s="298"/>
      <c r="K12" s="298">
        <v>0</v>
      </c>
      <c r="L12" s="2"/>
      <c r="M12" s="2"/>
    </row>
    <row r="13" spans="2:14" ht="17.25" customHeight="1">
      <c r="B13" s="77">
        <v>6</v>
      </c>
      <c r="C13" s="11" t="s">
        <v>475</v>
      </c>
      <c r="D13" s="298"/>
      <c r="E13" s="298">
        <v>0</v>
      </c>
      <c r="F13" s="298"/>
      <c r="G13" s="298">
        <v>0</v>
      </c>
      <c r="H13" s="298"/>
      <c r="I13" s="298">
        <v>15445.151777030002</v>
      </c>
      <c r="J13" s="298"/>
      <c r="K13" s="298">
        <v>4011.0858455300004</v>
      </c>
      <c r="L13" s="2"/>
      <c r="M13" s="2"/>
    </row>
    <row r="14" spans="2:14">
      <c r="B14" s="77">
        <v>7</v>
      </c>
      <c r="C14" s="2" t="s">
        <v>476</v>
      </c>
      <c r="D14" s="298"/>
      <c r="E14" s="298">
        <v>0</v>
      </c>
      <c r="F14" s="298"/>
      <c r="G14" s="298">
        <v>0</v>
      </c>
      <c r="H14" s="298"/>
      <c r="I14" s="298">
        <v>0</v>
      </c>
      <c r="J14" s="298"/>
      <c r="K14" s="298">
        <v>0</v>
      </c>
      <c r="L14" s="2"/>
      <c r="M14" s="2"/>
    </row>
    <row r="15" spans="2:14">
      <c r="B15" s="77">
        <v>8</v>
      </c>
      <c r="C15" s="2" t="s">
        <v>477</v>
      </c>
      <c r="D15" s="298"/>
      <c r="E15" s="298">
        <v>0</v>
      </c>
      <c r="F15" s="298"/>
      <c r="G15" s="298">
        <v>0</v>
      </c>
      <c r="H15" s="298"/>
      <c r="I15" s="298">
        <v>0</v>
      </c>
      <c r="J15" s="298"/>
      <c r="K15" s="298">
        <v>0</v>
      </c>
      <c r="L15" s="2"/>
      <c r="M15" s="2"/>
    </row>
    <row r="16" spans="2:14">
      <c r="B16" s="79">
        <v>9</v>
      </c>
      <c r="C16" s="8" t="s">
        <v>0</v>
      </c>
      <c r="D16" s="299"/>
      <c r="E16" s="299">
        <v>256.03607671000003</v>
      </c>
      <c r="F16" s="299"/>
      <c r="G16" s="299">
        <v>223.47389239</v>
      </c>
      <c r="H16" s="299"/>
      <c r="I16" s="299">
        <v>15445.151777030002</v>
      </c>
      <c r="J16" s="299"/>
      <c r="K16" s="299">
        <v>4011.0858455300004</v>
      </c>
      <c r="L16" s="2"/>
      <c r="M16" s="2"/>
    </row>
    <row r="17" spans="2:13">
      <c r="B17" s="68"/>
      <c r="C17" s="2"/>
      <c r="D17" s="2"/>
      <c r="E17" s="2"/>
      <c r="F17" s="2"/>
      <c r="G17" s="2"/>
      <c r="H17" s="2"/>
      <c r="I17" s="2"/>
      <c r="J17" s="2"/>
      <c r="K17" s="2"/>
      <c r="L17" s="2"/>
      <c r="M17" s="2"/>
    </row>
    <row r="18" spans="2:13">
      <c r="B18" s="68"/>
      <c r="C18" s="2"/>
      <c r="D18" s="2"/>
      <c r="E18" s="2"/>
      <c r="F18" s="2"/>
      <c r="G18" s="2"/>
      <c r="H18" s="2"/>
      <c r="I18" s="2"/>
      <c r="J18" s="2"/>
      <c r="K18" s="2"/>
      <c r="L18" s="2"/>
      <c r="M18" s="2"/>
    </row>
    <row r="19" spans="2:13">
      <c r="B19" s="68"/>
      <c r="C19" s="2"/>
      <c r="D19" s="2"/>
      <c r="E19" s="2"/>
      <c r="F19" s="2"/>
      <c r="G19" s="2"/>
      <c r="H19" s="2"/>
      <c r="I19" s="2"/>
      <c r="J19" s="2"/>
      <c r="K19" s="2"/>
      <c r="L19" s="2"/>
      <c r="M19" s="2"/>
    </row>
    <row r="20" spans="2:13">
      <c r="B20" s="68"/>
      <c r="C20" s="2"/>
      <c r="D20" s="2"/>
      <c r="E20" s="2"/>
      <c r="F20" s="2"/>
      <c r="G20" s="2"/>
      <c r="H20" s="2"/>
      <c r="I20" s="2"/>
      <c r="J20" s="2"/>
      <c r="K20" s="2"/>
      <c r="L20" s="2"/>
      <c r="M20" s="2"/>
    </row>
  </sheetData>
  <mergeCells count="7">
    <mergeCell ref="M2:N3"/>
    <mergeCell ref="D6:E6"/>
    <mergeCell ref="F6:G6"/>
    <mergeCell ref="H6:I6"/>
    <mergeCell ref="J6:K6"/>
    <mergeCell ref="D5:G5"/>
    <mergeCell ref="H5:K5"/>
  </mergeCells>
  <hyperlinks>
    <hyperlink ref="M2:N3" location="Index!A1" display="Return to Index" xr:uid="{8AAA365F-0881-4D38-BA6A-C9F211691128}"/>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D8840-C5C1-47C7-9877-28741C32F639}">
  <sheetPr codeName="Ark15"/>
  <dimension ref="B2:H30"/>
  <sheetViews>
    <sheetView zoomScale="90" zoomScaleNormal="90" workbookViewId="0"/>
  </sheetViews>
  <sheetFormatPr defaultColWidth="9.1796875" defaultRowHeight="14.5"/>
  <cols>
    <col min="1" max="1" width="9.1796875" style="117"/>
    <col min="2" max="2" width="9.1796875" style="69" customWidth="1"/>
    <col min="3" max="3" width="68.7265625" style="117" customWidth="1"/>
    <col min="4" max="5" width="21.453125" style="222" customWidth="1"/>
    <col min="6" max="6" width="11.7265625" style="117" bestFit="1" customWidth="1"/>
    <col min="7" max="16384" width="9.1796875" style="117"/>
  </cols>
  <sheetData>
    <row r="2" spans="2:8" ht="19.5">
      <c r="B2" s="208" t="s">
        <v>183</v>
      </c>
      <c r="C2" s="183"/>
      <c r="D2" s="230"/>
      <c r="E2" s="230"/>
      <c r="G2" s="855" t="s">
        <v>180</v>
      </c>
      <c r="H2" s="856"/>
    </row>
    <row r="3" spans="2:8">
      <c r="G3" s="857"/>
      <c r="H3" s="858"/>
    </row>
    <row r="4" spans="2:8" ht="33" customHeight="1">
      <c r="B4" s="67" t="str">
        <f>'EU CCR5'!B4</f>
        <v>At 31 December 2024 (DKKm)</v>
      </c>
      <c r="C4" s="1"/>
      <c r="D4" s="56" t="s">
        <v>111</v>
      </c>
      <c r="E4" s="56" t="s">
        <v>448</v>
      </c>
    </row>
    <row r="5" spans="2:8">
      <c r="B5" s="79">
        <v>1</v>
      </c>
      <c r="C5" s="8" t="s">
        <v>117</v>
      </c>
      <c r="D5" s="427"/>
      <c r="E5" s="228">
        <v>2.7642802299999998</v>
      </c>
      <c r="F5" s="2"/>
      <c r="G5" s="2"/>
    </row>
    <row r="6" spans="2:8" ht="28">
      <c r="B6" s="77">
        <v>2</v>
      </c>
      <c r="C6" s="192" t="s">
        <v>176</v>
      </c>
      <c r="D6" s="548">
        <v>138.21401143</v>
      </c>
      <c r="E6" s="548">
        <v>2.7642802299999998</v>
      </c>
      <c r="F6" s="547"/>
      <c r="G6" s="75"/>
    </row>
    <row r="7" spans="2:8">
      <c r="B7" s="77">
        <v>3</v>
      </c>
      <c r="C7" s="2" t="s">
        <v>482</v>
      </c>
      <c r="D7" s="548">
        <v>138.21401143</v>
      </c>
      <c r="E7" s="548">
        <v>2.7642802299999998</v>
      </c>
      <c r="F7" s="2"/>
      <c r="G7" s="2"/>
    </row>
    <row r="8" spans="2:8">
      <c r="B8" s="77">
        <v>4</v>
      </c>
      <c r="C8" s="2" t="s">
        <v>483</v>
      </c>
      <c r="D8" s="75"/>
      <c r="E8" s="75"/>
      <c r="F8" s="2"/>
      <c r="G8" s="2"/>
    </row>
    <row r="9" spans="2:8">
      <c r="B9" s="77">
        <v>5</v>
      </c>
      <c r="C9" s="2" t="s">
        <v>484</v>
      </c>
      <c r="D9" s="75"/>
      <c r="E9" s="75"/>
      <c r="F9" s="2"/>
      <c r="G9" s="2"/>
    </row>
    <row r="10" spans="2:8" ht="16.5" customHeight="1">
      <c r="B10" s="77">
        <v>6</v>
      </c>
      <c r="C10" s="191" t="s">
        <v>485</v>
      </c>
      <c r="D10" s="75"/>
      <c r="E10" s="75"/>
      <c r="F10" s="2"/>
      <c r="G10" s="2"/>
    </row>
    <row r="11" spans="2:8">
      <c r="B11" s="77">
        <v>7</v>
      </c>
      <c r="C11" s="2" t="s">
        <v>118</v>
      </c>
      <c r="D11" s="75"/>
      <c r="E11" s="244"/>
      <c r="F11" s="2"/>
      <c r="G11" s="2"/>
    </row>
    <row r="12" spans="2:8">
      <c r="B12" s="77">
        <v>8</v>
      </c>
      <c r="C12" s="2" t="s">
        <v>119</v>
      </c>
      <c r="D12" s="75"/>
      <c r="E12" s="75"/>
      <c r="F12" s="2"/>
      <c r="G12" s="2"/>
    </row>
    <row r="13" spans="2:8">
      <c r="B13" s="77">
        <v>9</v>
      </c>
      <c r="C13" s="2" t="s">
        <v>120</v>
      </c>
      <c r="D13" s="75"/>
      <c r="E13" s="75"/>
      <c r="F13" s="2"/>
      <c r="G13" s="2"/>
    </row>
    <row r="14" spans="2:8">
      <c r="B14" s="77">
        <v>10</v>
      </c>
      <c r="C14" s="192" t="s">
        <v>123</v>
      </c>
      <c r="D14" s="75"/>
      <c r="E14" s="75"/>
      <c r="F14" s="2"/>
      <c r="G14" s="2"/>
    </row>
    <row r="15" spans="2:8">
      <c r="B15" s="79">
        <v>11</v>
      </c>
      <c r="C15" s="8" t="s">
        <v>121</v>
      </c>
      <c r="D15" s="244"/>
      <c r="E15" s="228"/>
      <c r="F15" s="2"/>
      <c r="G15" s="2"/>
    </row>
    <row r="16" spans="2:8" ht="28">
      <c r="B16" s="77">
        <v>12</v>
      </c>
      <c r="C16" s="192" t="s">
        <v>122</v>
      </c>
      <c r="D16" s="75"/>
      <c r="E16" s="75"/>
      <c r="F16" s="2"/>
      <c r="G16" s="2"/>
    </row>
    <row r="17" spans="2:7">
      <c r="B17" s="77">
        <v>13</v>
      </c>
      <c r="C17" s="2" t="s">
        <v>482</v>
      </c>
      <c r="D17" s="75"/>
      <c r="E17" s="75"/>
      <c r="F17" s="2"/>
      <c r="G17" s="2"/>
    </row>
    <row r="18" spans="2:7">
      <c r="B18" s="77">
        <v>14</v>
      </c>
      <c r="C18" s="2" t="s">
        <v>483</v>
      </c>
      <c r="D18" s="75"/>
      <c r="E18" s="75"/>
      <c r="F18" s="2"/>
      <c r="G18" s="2"/>
    </row>
    <row r="19" spans="2:7">
      <c r="B19" s="77">
        <v>15</v>
      </c>
      <c r="C19" s="2" t="s">
        <v>484</v>
      </c>
      <c r="D19" s="75"/>
      <c r="E19" s="75"/>
      <c r="F19" s="2"/>
      <c r="G19" s="2"/>
    </row>
    <row r="20" spans="2:7">
      <c r="B20" s="77">
        <v>16</v>
      </c>
      <c r="C20" s="192" t="s">
        <v>485</v>
      </c>
      <c r="D20" s="75"/>
      <c r="E20" s="75"/>
      <c r="F20" s="2"/>
      <c r="G20" s="2"/>
    </row>
    <row r="21" spans="2:7">
      <c r="B21" s="77">
        <v>17</v>
      </c>
      <c r="C21" s="2" t="s">
        <v>118</v>
      </c>
      <c r="D21" s="75"/>
      <c r="E21" s="244"/>
      <c r="F21" s="2"/>
      <c r="G21" s="2"/>
    </row>
    <row r="22" spans="2:7">
      <c r="B22" s="77">
        <v>18</v>
      </c>
      <c r="C22" s="2" t="s">
        <v>119</v>
      </c>
      <c r="D22" s="75"/>
      <c r="E22" s="75"/>
      <c r="F22" s="2"/>
      <c r="G22" s="2"/>
    </row>
    <row r="23" spans="2:7">
      <c r="B23" s="77">
        <v>19</v>
      </c>
      <c r="C23" s="2" t="s">
        <v>120</v>
      </c>
      <c r="D23" s="75"/>
      <c r="E23" s="75"/>
      <c r="F23" s="2"/>
      <c r="G23" s="2"/>
    </row>
    <row r="24" spans="2:7">
      <c r="B24" s="77">
        <v>20</v>
      </c>
      <c r="C24" s="2" t="s">
        <v>123</v>
      </c>
      <c r="D24" s="75"/>
      <c r="E24" s="75"/>
      <c r="F24" s="2"/>
      <c r="G24" s="2"/>
    </row>
    <row r="25" spans="2:7">
      <c r="B25" s="68"/>
      <c r="C25" s="2"/>
      <c r="D25" s="7"/>
      <c r="E25" s="7"/>
      <c r="F25" s="2"/>
      <c r="G25" s="2"/>
    </row>
    <row r="26" spans="2:7">
      <c r="B26" s="68"/>
      <c r="C26" s="2"/>
      <c r="D26" s="7"/>
      <c r="E26" s="7"/>
      <c r="F26" s="2"/>
      <c r="G26" s="2"/>
    </row>
    <row r="27" spans="2:7">
      <c r="B27" s="68"/>
      <c r="C27" s="2"/>
      <c r="D27" s="7"/>
      <c r="E27" s="7"/>
      <c r="F27" s="2"/>
      <c r="G27" s="2"/>
    </row>
    <row r="28" spans="2:7">
      <c r="B28" s="68"/>
      <c r="C28" s="2"/>
      <c r="D28" s="7"/>
      <c r="E28" s="7"/>
      <c r="F28" s="2"/>
      <c r="G28" s="2"/>
    </row>
    <row r="29" spans="2:7">
      <c r="B29" s="68"/>
      <c r="C29" s="2"/>
      <c r="D29" s="7"/>
      <c r="E29" s="7"/>
      <c r="F29" s="2"/>
      <c r="G29" s="2"/>
    </row>
    <row r="30" spans="2:7">
      <c r="B30" s="68"/>
      <c r="C30" s="2"/>
      <c r="D30" s="7"/>
      <c r="E30" s="7"/>
      <c r="F30" s="2"/>
      <c r="G30" s="2"/>
    </row>
  </sheetData>
  <mergeCells count="1">
    <mergeCell ref="G2:H3"/>
  </mergeCells>
  <hyperlinks>
    <hyperlink ref="G2:H3" location="Index!A1" display="Return to Index" xr:uid="{82B98A04-1798-4382-B6CF-40FAAFB26D3C}"/>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BF92F-2920-4585-8164-BF0E7B86B1DE}">
  <sheetPr codeName="Ark16"/>
  <dimension ref="B1:S26"/>
  <sheetViews>
    <sheetView zoomScale="90" zoomScaleNormal="90" workbookViewId="0"/>
  </sheetViews>
  <sheetFormatPr defaultRowHeight="14.5"/>
  <cols>
    <col min="2" max="2" width="9.1796875" customWidth="1"/>
    <col min="3" max="3" width="22.1796875" customWidth="1"/>
    <col min="4" max="13" width="18.54296875" customWidth="1"/>
    <col min="14" max="14" width="18.54296875" style="117" customWidth="1"/>
    <col min="15" max="16" width="18.54296875" customWidth="1"/>
  </cols>
  <sheetData>
    <row r="1" spans="2:19" s="44" customFormat="1">
      <c r="N1" s="117"/>
    </row>
    <row r="2" spans="2:19" ht="19.5">
      <c r="B2" s="104" t="s">
        <v>486</v>
      </c>
      <c r="C2" s="98"/>
      <c r="D2" s="98"/>
      <c r="E2" s="98"/>
      <c r="F2" s="98"/>
      <c r="G2" s="98"/>
      <c r="H2" s="98"/>
      <c r="I2" s="98"/>
      <c r="J2" s="98"/>
      <c r="K2" s="98"/>
      <c r="L2" s="98"/>
      <c r="M2" s="98"/>
      <c r="N2" s="98"/>
      <c r="O2" s="98"/>
      <c r="P2" s="98"/>
      <c r="R2" s="855" t="s">
        <v>180</v>
      </c>
      <c r="S2" s="856"/>
    </row>
    <row r="3" spans="2:19">
      <c r="R3" s="857"/>
      <c r="S3" s="858"/>
    </row>
    <row r="4" spans="2:19" s="117" customFormat="1">
      <c r="B4" s="41"/>
      <c r="C4" s="41"/>
      <c r="D4" s="41"/>
      <c r="E4" s="41"/>
      <c r="F4" s="41"/>
      <c r="G4" s="41"/>
      <c r="H4" s="41"/>
      <c r="I4" s="41"/>
      <c r="J4" s="41"/>
      <c r="K4" s="41"/>
      <c r="L4" s="41"/>
      <c r="M4" s="41"/>
      <c r="N4" s="41"/>
      <c r="O4" s="41"/>
      <c r="P4" s="41"/>
      <c r="R4" s="204"/>
      <c r="S4" s="204"/>
    </row>
    <row r="5" spans="2:19" ht="16.5" customHeight="1">
      <c r="B5" s="1"/>
      <c r="C5" s="1"/>
      <c r="D5" s="289"/>
      <c r="E5" s="206"/>
      <c r="F5" s="887" t="s">
        <v>501</v>
      </c>
      <c r="G5" s="894"/>
      <c r="H5" s="898" t="s">
        <v>493</v>
      </c>
      <c r="I5" s="894" t="s">
        <v>494</v>
      </c>
      <c r="J5" s="289"/>
      <c r="K5" s="290"/>
      <c r="L5" s="290"/>
      <c r="M5" s="206"/>
      <c r="N5" s="894" t="s">
        <v>498</v>
      </c>
      <c r="O5" s="898" t="s">
        <v>499</v>
      </c>
      <c r="P5" s="894" t="s">
        <v>500</v>
      </c>
    </row>
    <row r="6" spans="2:19" ht="16.5" customHeight="1">
      <c r="B6" s="41"/>
      <c r="C6" s="34"/>
      <c r="D6" s="896" t="s">
        <v>145</v>
      </c>
      <c r="E6" s="897"/>
      <c r="F6" s="895"/>
      <c r="G6" s="879"/>
      <c r="H6" s="899"/>
      <c r="I6" s="886"/>
      <c r="J6" s="896" t="s">
        <v>146</v>
      </c>
      <c r="K6" s="882"/>
      <c r="L6" s="882"/>
      <c r="M6" s="900"/>
      <c r="N6" s="886"/>
      <c r="O6" s="899"/>
      <c r="P6" s="886"/>
      <c r="Q6" s="2"/>
    </row>
    <row r="7" spans="2:19" ht="67.5">
      <c r="B7" s="1" t="str">
        <f>'EU CCR8'!B4</f>
        <v>At 31 December 2024 (DKKm)</v>
      </c>
      <c r="C7" s="34"/>
      <c r="D7" s="287" t="s">
        <v>488</v>
      </c>
      <c r="E7" s="287" t="s">
        <v>489</v>
      </c>
      <c r="F7" s="285" t="s">
        <v>491</v>
      </c>
      <c r="G7" s="287" t="s">
        <v>492</v>
      </c>
      <c r="H7" s="899"/>
      <c r="I7" s="886"/>
      <c r="J7" s="285" t="s">
        <v>495</v>
      </c>
      <c r="K7" s="287" t="s">
        <v>496</v>
      </c>
      <c r="L7" s="286" t="s">
        <v>497</v>
      </c>
      <c r="M7" s="211" t="s">
        <v>104</v>
      </c>
      <c r="N7" s="886"/>
      <c r="O7" s="899"/>
      <c r="P7" s="886"/>
      <c r="Q7" s="2"/>
    </row>
    <row r="8" spans="2:19" s="190" customFormat="1" ht="27">
      <c r="B8" s="209" t="s">
        <v>147</v>
      </c>
      <c r="C8" s="210" t="s">
        <v>490</v>
      </c>
      <c r="D8" s="300"/>
      <c r="E8" s="300"/>
      <c r="F8" s="300"/>
      <c r="G8" s="300"/>
      <c r="H8" s="300"/>
      <c r="I8" s="300"/>
      <c r="J8" s="300"/>
      <c r="K8" s="300"/>
      <c r="L8" s="300"/>
      <c r="M8" s="301"/>
      <c r="N8" s="301"/>
      <c r="O8" s="300"/>
      <c r="P8" s="300"/>
      <c r="Q8" s="10"/>
    </row>
    <row r="9" spans="2:19">
      <c r="B9" s="88"/>
      <c r="C9" s="2" t="s">
        <v>841</v>
      </c>
      <c r="D9" s="417">
        <v>86113.043661221309</v>
      </c>
      <c r="E9" s="417"/>
      <c r="F9" s="417">
        <v>22035.437259969996</v>
      </c>
      <c r="G9" s="75"/>
      <c r="H9" s="75"/>
      <c r="I9" s="75"/>
      <c r="J9" s="417">
        <v>4179.9335603178961</v>
      </c>
      <c r="K9" s="417">
        <v>179.03065477391689</v>
      </c>
      <c r="L9" s="75"/>
      <c r="M9" s="417">
        <v>4358.9642150918135</v>
      </c>
      <c r="N9" s="417">
        <v>54487.052688647665</v>
      </c>
      <c r="O9" s="831">
        <v>0.97327663143550625</v>
      </c>
      <c r="P9" s="832">
        <v>2.5000000000000001E-2</v>
      </c>
      <c r="Q9" s="2"/>
    </row>
    <row r="10" spans="2:19">
      <c r="B10" s="3"/>
      <c r="C10" s="2" t="s">
        <v>846</v>
      </c>
      <c r="D10" s="417">
        <v>30.009420762667901</v>
      </c>
      <c r="E10" s="417"/>
      <c r="F10" s="417">
        <v>120.61684389999998</v>
      </c>
      <c r="G10" s="75"/>
      <c r="H10" s="75"/>
      <c r="I10" s="75"/>
      <c r="J10" s="417">
        <v>1.2363780036922882</v>
      </c>
      <c r="K10" s="417">
        <v>4.2465380112800002</v>
      </c>
      <c r="L10" s="75"/>
      <c r="M10" s="417">
        <v>5.4829160149722878</v>
      </c>
      <c r="N10" s="417">
        <v>68.536450187153605</v>
      </c>
      <c r="O10" s="831">
        <v>1.2242344204203609E-3</v>
      </c>
      <c r="P10" s="832">
        <v>0.02</v>
      </c>
      <c r="Q10" s="2"/>
    </row>
    <row r="11" spans="2:19">
      <c r="B11" s="3"/>
      <c r="C11" s="2" t="s">
        <v>843</v>
      </c>
      <c r="D11" s="417">
        <v>226.63861317033752</v>
      </c>
      <c r="E11" s="417"/>
      <c r="F11" s="417">
        <v>375.29262455000014</v>
      </c>
      <c r="G11" s="75"/>
      <c r="H11" s="75"/>
      <c r="I11" s="75"/>
      <c r="J11" s="417">
        <v>14.798465504623458</v>
      </c>
      <c r="K11" s="417">
        <v>23.412193110720004</v>
      </c>
      <c r="L11" s="75"/>
      <c r="M11" s="417">
        <v>38.210658615343469</v>
      </c>
      <c r="N11" s="417">
        <v>477.6332326917933</v>
      </c>
      <c r="O11" s="831">
        <v>8.5317381072581872E-3</v>
      </c>
      <c r="P11" s="832">
        <v>7.4999999999999997E-3</v>
      </c>
      <c r="Q11" s="2"/>
    </row>
    <row r="12" spans="2:19">
      <c r="B12" s="3"/>
      <c r="C12" s="2" t="s">
        <v>845</v>
      </c>
      <c r="D12" s="417">
        <v>63.927670285986537</v>
      </c>
      <c r="E12" s="417"/>
      <c r="F12" s="417">
        <v>1001.9903435</v>
      </c>
      <c r="G12" s="75"/>
      <c r="H12" s="75"/>
      <c r="I12" s="75"/>
      <c r="J12" s="417">
        <v>3.4126637659181256</v>
      </c>
      <c r="K12" s="417">
        <v>9.2440273217950004</v>
      </c>
      <c r="L12" s="75"/>
      <c r="M12" s="417">
        <v>12.656691087713126</v>
      </c>
      <c r="N12" s="417">
        <v>158.20863859641409</v>
      </c>
      <c r="O12" s="831">
        <v>2.8260066059546123E-3</v>
      </c>
      <c r="P12" s="832">
        <v>0.02</v>
      </c>
      <c r="Q12" s="2"/>
    </row>
    <row r="13" spans="2:19">
      <c r="B13" s="3"/>
      <c r="C13" s="2" t="s">
        <v>1996</v>
      </c>
      <c r="D13" s="417">
        <v>130.90450684682241</v>
      </c>
      <c r="E13" s="417"/>
      <c r="F13" s="417">
        <v>0</v>
      </c>
      <c r="G13" s="75"/>
      <c r="H13" s="75"/>
      <c r="I13" s="75"/>
      <c r="J13" s="417">
        <v>7.5686240212836529</v>
      </c>
      <c r="K13" s="417">
        <v>0</v>
      </c>
      <c r="L13" s="75"/>
      <c r="M13" s="417">
        <v>7.5686240212836529</v>
      </c>
      <c r="N13" s="417">
        <v>94.607800266045658</v>
      </c>
      <c r="O13" s="831">
        <v>1.6899347020405975E-3</v>
      </c>
      <c r="P13" s="832">
        <v>0.01</v>
      </c>
      <c r="Q13" s="2"/>
    </row>
    <row r="14" spans="2:19" s="117" customFormat="1">
      <c r="B14" s="3"/>
      <c r="C14" s="2" t="s">
        <v>844</v>
      </c>
      <c r="D14" s="417">
        <v>15.559704612040738</v>
      </c>
      <c r="E14" s="417"/>
      <c r="F14" s="417">
        <v>2444.0418116200008</v>
      </c>
      <c r="G14" s="75"/>
      <c r="H14" s="75"/>
      <c r="I14" s="75"/>
      <c r="J14" s="417">
        <v>0.86186544589506253</v>
      </c>
      <c r="K14" s="417">
        <v>20.402174842640001</v>
      </c>
      <c r="L14" s="75"/>
      <c r="M14" s="417">
        <v>21.264040288535064</v>
      </c>
      <c r="N14" s="417">
        <v>265.80050360668827</v>
      </c>
      <c r="O14" s="831">
        <v>4.7478695583414833E-3</v>
      </c>
      <c r="P14" s="832">
        <v>2.5000000000000001E-2</v>
      </c>
      <c r="Q14" s="2"/>
    </row>
    <row r="15" spans="2:19" s="117" customFormat="1">
      <c r="B15" s="3"/>
      <c r="C15" s="2" t="s">
        <v>1997</v>
      </c>
      <c r="D15" s="417">
        <v>15.39368384041442</v>
      </c>
      <c r="E15" s="417"/>
      <c r="F15" s="417">
        <v>0</v>
      </c>
      <c r="G15" s="75"/>
      <c r="H15" s="75"/>
      <c r="I15" s="75"/>
      <c r="J15" s="417">
        <v>0.90833274494116845</v>
      </c>
      <c r="K15" s="417">
        <v>0</v>
      </c>
      <c r="L15" s="75"/>
      <c r="M15" s="417">
        <v>0.90833274494116845</v>
      </c>
      <c r="N15" s="417">
        <v>11.354159311764604</v>
      </c>
      <c r="O15" s="831">
        <v>2.0281401511810447E-4</v>
      </c>
      <c r="P15" s="832">
        <v>0</v>
      </c>
      <c r="Q15" s="2"/>
    </row>
    <row r="16" spans="2:19" s="117" customFormat="1">
      <c r="B16" s="3"/>
      <c r="C16" s="2" t="s">
        <v>1998</v>
      </c>
      <c r="D16" s="417">
        <v>32.604819607055084</v>
      </c>
      <c r="E16" s="417"/>
      <c r="F16" s="417">
        <v>1E-8</v>
      </c>
      <c r="G16" s="75"/>
      <c r="H16" s="75"/>
      <c r="I16" s="75"/>
      <c r="J16" s="417">
        <v>2.2015959193204067</v>
      </c>
      <c r="K16" s="417">
        <v>8.0000000000000003E-10</v>
      </c>
      <c r="L16" s="75"/>
      <c r="M16" s="417">
        <v>2.2015959201204067</v>
      </c>
      <c r="N16" s="417">
        <v>27.519949001505083</v>
      </c>
      <c r="O16" s="831">
        <v>4.9157592381652779E-4</v>
      </c>
      <c r="P16" s="832">
        <v>0</v>
      </c>
      <c r="Q16" s="2"/>
    </row>
    <row r="17" spans="2:17" s="117" customFormat="1">
      <c r="B17" s="3"/>
      <c r="C17" s="2" t="s">
        <v>842</v>
      </c>
      <c r="D17" s="417">
        <v>19.542472444251729</v>
      </c>
      <c r="E17" s="417"/>
      <c r="F17" s="417">
        <v>3.6563437199999997</v>
      </c>
      <c r="G17" s="75"/>
      <c r="H17" s="75"/>
      <c r="I17" s="75"/>
      <c r="J17" s="417">
        <v>1.1504200288300137</v>
      </c>
      <c r="K17" s="417">
        <v>0.2925074976</v>
      </c>
      <c r="L17" s="75"/>
      <c r="M17" s="417">
        <v>1.4429275264300137</v>
      </c>
      <c r="N17" s="417">
        <v>18.036594080375167</v>
      </c>
      <c r="O17" s="831">
        <v>3.2217920887423271E-4</v>
      </c>
      <c r="P17" s="832">
        <v>0.01</v>
      </c>
      <c r="Q17" s="2"/>
    </row>
    <row r="18" spans="2:17">
      <c r="B18" s="3"/>
      <c r="C18" s="2" t="s">
        <v>1999</v>
      </c>
      <c r="D18" s="417">
        <v>23.558373728881431</v>
      </c>
      <c r="E18" s="417"/>
      <c r="F18" s="417">
        <v>8.168728230000001</v>
      </c>
      <c r="G18" s="75"/>
      <c r="H18" s="75"/>
      <c r="I18" s="75"/>
      <c r="J18" s="417">
        <v>0.92385871077756143</v>
      </c>
      <c r="K18" s="417">
        <v>0.42921494110000008</v>
      </c>
      <c r="L18" s="75"/>
      <c r="M18" s="417">
        <v>1.3530736518775617</v>
      </c>
      <c r="N18" s="417">
        <v>16.913420648469518</v>
      </c>
      <c r="O18" s="831">
        <v>3.0211648937700529E-4</v>
      </c>
      <c r="P18" s="832">
        <v>0</v>
      </c>
      <c r="Q18" s="2"/>
    </row>
    <row r="19" spans="2:17">
      <c r="B19" s="3"/>
      <c r="C19" s="2" t="s">
        <v>2000</v>
      </c>
      <c r="D19" s="417">
        <v>447.28483664303587</v>
      </c>
      <c r="E19" s="417"/>
      <c r="F19" s="417">
        <v>0</v>
      </c>
      <c r="G19" s="75"/>
      <c r="H19" s="75"/>
      <c r="I19" s="75"/>
      <c r="J19" s="417">
        <v>28.17851667385149</v>
      </c>
      <c r="K19" s="417">
        <v>0</v>
      </c>
      <c r="L19" s="75"/>
      <c r="M19" s="417">
        <v>28.595722617452623</v>
      </c>
      <c r="N19" s="417">
        <v>357.44653271815775</v>
      </c>
      <c r="O19" s="831">
        <v>6.3848995332924652E-3</v>
      </c>
      <c r="P19" s="832">
        <v>0</v>
      </c>
      <c r="Q19" s="2"/>
    </row>
    <row r="20" spans="2:17">
      <c r="B20" s="89" t="s">
        <v>148</v>
      </c>
      <c r="C20" s="8" t="s">
        <v>0</v>
      </c>
      <c r="D20" s="302">
        <v>87118.467763162786</v>
      </c>
      <c r="E20" s="302">
        <v>0</v>
      </c>
      <c r="F20" s="302">
        <v>26185.355975609997</v>
      </c>
      <c r="G20" s="302">
        <v>0</v>
      </c>
      <c r="H20" s="302">
        <v>0</v>
      </c>
      <c r="I20" s="302">
        <v>0</v>
      </c>
      <c r="J20" s="302">
        <v>4241.1742811370304</v>
      </c>
      <c r="K20" s="302">
        <v>237.4745164434519</v>
      </c>
      <c r="L20" s="302">
        <v>0</v>
      </c>
      <c r="M20" s="302">
        <v>4478.6487975804821</v>
      </c>
      <c r="N20" s="302">
        <v>55983.109969756035</v>
      </c>
      <c r="O20" s="833">
        <v>1</v>
      </c>
      <c r="P20" s="302"/>
      <c r="Q20" s="2"/>
    </row>
    <row r="21" spans="2:17">
      <c r="B21" s="2"/>
      <c r="C21" s="2"/>
      <c r="D21" s="2"/>
      <c r="E21" s="2"/>
      <c r="F21" s="2"/>
      <c r="G21" s="2"/>
      <c r="H21" s="2"/>
      <c r="I21" s="2"/>
      <c r="J21" s="2"/>
      <c r="K21" s="2"/>
      <c r="L21" s="2"/>
      <c r="M21" s="2"/>
      <c r="N21" s="2"/>
      <c r="O21" s="2"/>
      <c r="P21" s="2"/>
      <c r="Q21" s="2"/>
    </row>
    <row r="22" spans="2:17">
      <c r="B22" s="2"/>
      <c r="C22" s="2"/>
      <c r="D22" s="2"/>
      <c r="E22" s="2"/>
      <c r="F22" s="2"/>
      <c r="G22" s="2"/>
      <c r="H22" s="2"/>
      <c r="I22" s="2"/>
      <c r="J22" s="2"/>
      <c r="K22" s="2"/>
      <c r="L22" s="2"/>
      <c r="M22" s="2"/>
      <c r="N22" s="2"/>
      <c r="O22" s="2"/>
      <c r="P22" s="2"/>
      <c r="Q22" s="2"/>
    </row>
    <row r="23" spans="2:17">
      <c r="B23" s="2"/>
      <c r="C23" s="2"/>
      <c r="D23" s="2"/>
      <c r="E23" s="2"/>
      <c r="F23" s="2"/>
      <c r="G23" s="2"/>
      <c r="H23" s="2"/>
      <c r="I23" s="2"/>
      <c r="J23" s="2"/>
      <c r="K23" s="2"/>
      <c r="L23" s="2"/>
      <c r="M23" s="2"/>
      <c r="N23" s="2"/>
      <c r="O23" s="2"/>
      <c r="P23" s="2"/>
      <c r="Q23" s="2"/>
    </row>
    <row r="24" spans="2:17">
      <c r="B24" s="2"/>
      <c r="C24" s="2"/>
      <c r="D24" s="2"/>
      <c r="E24" s="2"/>
      <c r="F24" s="2"/>
      <c r="G24" s="2"/>
      <c r="H24" s="2"/>
      <c r="I24" s="2"/>
      <c r="J24" s="2"/>
      <c r="K24" s="2"/>
      <c r="L24" s="2"/>
      <c r="M24" s="2"/>
      <c r="N24" s="2"/>
      <c r="O24" s="2"/>
      <c r="P24" s="2"/>
      <c r="Q24" s="2"/>
    </row>
    <row r="26" spans="2:17">
      <c r="M26" s="117"/>
      <c r="N26"/>
    </row>
  </sheetData>
  <mergeCells count="9">
    <mergeCell ref="F5:G6"/>
    <mergeCell ref="R2:S3"/>
    <mergeCell ref="D6:E6"/>
    <mergeCell ref="H5:H7"/>
    <mergeCell ref="I5:I7"/>
    <mergeCell ref="J6:M6"/>
    <mergeCell ref="N5:N7"/>
    <mergeCell ref="O5:O7"/>
    <mergeCell ref="P5:P7"/>
  </mergeCells>
  <hyperlinks>
    <hyperlink ref="R2:S3" location="Index!A1" display="Return to Index" xr:uid="{DC07F192-C26F-4BA6-AAB0-46A89711C9FF}"/>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38DEB-7DD6-43BE-A66B-E6BC96F86675}">
  <sheetPr codeName="Ark17"/>
  <dimension ref="A1:I11"/>
  <sheetViews>
    <sheetView zoomScale="90" zoomScaleNormal="90" workbookViewId="0">
      <selection activeCell="E12" sqref="E12"/>
    </sheetView>
  </sheetViews>
  <sheetFormatPr defaultRowHeight="14.5"/>
  <cols>
    <col min="1" max="1" width="9.1796875" style="117"/>
    <col min="2" max="2" width="9.1796875" style="117" customWidth="1"/>
    <col min="3" max="3" width="64.26953125" customWidth="1"/>
    <col min="4" max="4" width="20" customWidth="1"/>
    <col min="7" max="7" width="9.1796875" style="117"/>
  </cols>
  <sheetData>
    <row r="1" spans="1:9" s="117" customFormat="1"/>
    <row r="2" spans="1:9" s="117" customFormat="1" ht="19.5">
      <c r="B2" s="151" t="s">
        <v>487</v>
      </c>
      <c r="H2" s="855" t="s">
        <v>180</v>
      </c>
      <c r="I2" s="856"/>
    </row>
    <row r="3" spans="1:9" s="117" customFormat="1">
      <c r="H3" s="857"/>
      <c r="I3" s="858"/>
    </row>
    <row r="4" spans="1:9" s="117" customFormat="1" ht="19.5">
      <c r="B4" s="155"/>
      <c r="C4" s="155"/>
      <c r="D4" s="155"/>
      <c r="E4" s="2"/>
      <c r="F4" s="2"/>
      <c r="G4" s="2"/>
      <c r="H4" s="2"/>
      <c r="I4" s="2"/>
    </row>
    <row r="5" spans="1:9">
      <c r="B5" s="167" t="s">
        <v>165</v>
      </c>
      <c r="C5" s="167"/>
      <c r="D5" s="561" t="str">
        <f>Attestation!C2</f>
        <v>31 December 2024</v>
      </c>
      <c r="E5" s="2"/>
      <c r="F5" s="2"/>
      <c r="G5" s="2"/>
      <c r="H5" s="2"/>
      <c r="I5" s="2"/>
    </row>
    <row r="6" spans="1:9">
      <c r="B6" s="77">
        <v>1</v>
      </c>
      <c r="C6" s="42" t="s">
        <v>222</v>
      </c>
      <c r="D6" s="30">
        <v>66600.013960709854</v>
      </c>
      <c r="E6" s="2"/>
      <c r="F6" s="2"/>
      <c r="G6" s="2"/>
      <c r="H6" s="2"/>
      <c r="I6" s="2"/>
    </row>
    <row r="7" spans="1:9">
      <c r="B7" s="77">
        <v>2</v>
      </c>
      <c r="C7" s="42" t="s">
        <v>502</v>
      </c>
      <c r="D7" s="154">
        <v>2.4631801214648058E-2</v>
      </c>
      <c r="E7" s="2"/>
      <c r="F7" s="2"/>
      <c r="G7" s="2"/>
      <c r="H7" s="2"/>
      <c r="I7" s="2"/>
    </row>
    <row r="8" spans="1:9">
      <c r="B8" s="77">
        <v>3</v>
      </c>
      <c r="C8" s="212" t="s">
        <v>503</v>
      </c>
      <c r="D8" s="213">
        <v>1640.4783047729907</v>
      </c>
      <c r="E8" s="2"/>
      <c r="F8" s="2"/>
      <c r="G8" s="2"/>
      <c r="H8" s="2"/>
      <c r="I8" s="2"/>
    </row>
    <row r="9" spans="1:9">
      <c r="A9" s="153"/>
      <c r="B9" s="153"/>
      <c r="C9" s="2"/>
      <c r="D9" s="2"/>
      <c r="E9" s="2"/>
      <c r="F9" s="2"/>
      <c r="G9" s="2"/>
      <c r="H9" s="2"/>
      <c r="I9" s="2"/>
    </row>
    <row r="10" spans="1:9">
      <c r="C10" s="10"/>
      <c r="D10" s="2"/>
      <c r="E10" s="2"/>
      <c r="F10" s="2"/>
      <c r="G10" s="2"/>
      <c r="H10" s="2"/>
      <c r="I10" s="2"/>
    </row>
    <row r="11" spans="1:9">
      <c r="C11" s="149"/>
      <c r="D11" s="149"/>
      <c r="E11" s="149"/>
      <c r="F11" s="149"/>
      <c r="G11" s="190"/>
    </row>
  </sheetData>
  <mergeCells count="1">
    <mergeCell ref="H2:I3"/>
  </mergeCells>
  <hyperlinks>
    <hyperlink ref="H2:I3" location="Index!A1" display="Return to Index" xr:uid="{28E1EE42-0BDE-4936-B43E-BCFD0779ED2A}"/>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A3FC1-0472-4D5B-884C-64C129F24D97}">
  <sheetPr codeName="Ark18"/>
  <dimension ref="A1:U33"/>
  <sheetViews>
    <sheetView zoomScale="90" zoomScaleNormal="90" workbookViewId="0">
      <selection activeCell="A3" sqref="A3"/>
    </sheetView>
  </sheetViews>
  <sheetFormatPr defaultRowHeight="14.5"/>
  <cols>
    <col min="1" max="1" width="9.1796875" style="117"/>
    <col min="2" max="2" width="9.26953125" style="117" customWidth="1"/>
    <col min="3" max="3" width="35.7265625" style="117" customWidth="1"/>
    <col min="4" max="15" width="15.7265625" style="117" customWidth="1"/>
    <col min="16" max="18" width="15.7265625" customWidth="1"/>
  </cols>
  <sheetData>
    <row r="1" spans="2:21" s="117" customFormat="1" ht="16.5" customHeight="1"/>
    <row r="2" spans="2:21" ht="19.5" customHeight="1">
      <c r="B2" s="130" t="s">
        <v>504</v>
      </c>
      <c r="C2" s="136"/>
      <c r="D2" s="136"/>
      <c r="E2" s="136"/>
      <c r="F2" s="136"/>
      <c r="G2" s="136"/>
      <c r="H2" s="136"/>
      <c r="I2" s="136"/>
      <c r="J2" s="136"/>
      <c r="K2" s="136"/>
      <c r="L2" s="112"/>
      <c r="M2" s="112"/>
      <c r="N2" s="112"/>
      <c r="O2" s="112"/>
      <c r="P2" s="113"/>
      <c r="Q2" s="113"/>
      <c r="R2" s="113"/>
      <c r="T2" s="855" t="s">
        <v>180</v>
      </c>
      <c r="U2" s="856"/>
    </row>
    <row r="3" spans="2:21" ht="16.5" customHeight="1">
      <c r="B3" s="114"/>
      <c r="C3" s="114"/>
      <c r="D3" s="114"/>
      <c r="E3" s="114"/>
      <c r="F3" s="114"/>
      <c r="G3" s="114"/>
      <c r="H3" s="114"/>
      <c r="I3" s="114"/>
      <c r="J3" s="114"/>
      <c r="K3" s="114"/>
      <c r="L3" s="114"/>
      <c r="M3" s="114"/>
      <c r="N3" s="114"/>
      <c r="O3" s="114"/>
      <c r="P3" s="114"/>
      <c r="Q3" s="114"/>
      <c r="R3" s="114"/>
      <c r="T3" s="857"/>
      <c r="U3" s="858"/>
    </row>
    <row r="4" spans="2:21">
      <c r="B4" s="128"/>
      <c r="C4" s="129"/>
      <c r="D4" s="129"/>
      <c r="E4" s="129"/>
      <c r="F4" s="129"/>
      <c r="G4" s="129"/>
      <c r="H4" s="129"/>
      <c r="I4" s="129"/>
      <c r="J4" s="129"/>
      <c r="K4" s="129"/>
      <c r="L4" s="129"/>
      <c r="M4" s="129"/>
      <c r="N4" s="129"/>
      <c r="O4" s="129"/>
      <c r="P4" s="129"/>
      <c r="Q4" s="129"/>
      <c r="R4" s="129"/>
    </row>
    <row r="5" spans="2:21" ht="48.75" customHeight="1">
      <c r="B5" s="133"/>
      <c r="C5" s="133"/>
      <c r="D5" s="871" t="s">
        <v>197</v>
      </c>
      <c r="E5" s="905"/>
      <c r="F5" s="905"/>
      <c r="G5" s="905"/>
      <c r="H5" s="905"/>
      <c r="I5" s="872"/>
      <c r="J5" s="871" t="s">
        <v>187</v>
      </c>
      <c r="K5" s="905"/>
      <c r="L5" s="905"/>
      <c r="M5" s="905"/>
      <c r="N5" s="905"/>
      <c r="O5" s="872"/>
      <c r="P5" s="870" t="s">
        <v>198</v>
      </c>
      <c r="Q5" s="871" t="s">
        <v>90</v>
      </c>
      <c r="R5" s="904"/>
    </row>
    <row r="6" spans="2:21" ht="66" customHeight="1">
      <c r="B6" s="133"/>
      <c r="C6" s="133"/>
      <c r="D6" s="868" t="s">
        <v>195</v>
      </c>
      <c r="E6" s="869"/>
      <c r="F6" s="870"/>
      <c r="G6" s="868" t="s">
        <v>196</v>
      </c>
      <c r="H6" s="869"/>
      <c r="I6" s="870"/>
      <c r="J6" s="868" t="s">
        <v>199</v>
      </c>
      <c r="K6" s="869"/>
      <c r="L6" s="870"/>
      <c r="M6" s="868" t="s">
        <v>200</v>
      </c>
      <c r="N6" s="869"/>
      <c r="O6" s="870"/>
      <c r="P6" s="903"/>
      <c r="Q6" s="901" t="s">
        <v>201</v>
      </c>
      <c r="R6" s="901" t="s">
        <v>89</v>
      </c>
    </row>
    <row r="7" spans="2:21" ht="27">
      <c r="B7" s="1" t="str">
        <f>'EU CCyB1'!B7</f>
        <v>At 31 December 2024 (DKKm)</v>
      </c>
      <c r="C7" s="133"/>
      <c r="D7" s="135"/>
      <c r="E7" s="131" t="s">
        <v>202</v>
      </c>
      <c r="F7" s="131" t="s">
        <v>203</v>
      </c>
      <c r="G7" s="135"/>
      <c r="H7" s="131" t="s">
        <v>203</v>
      </c>
      <c r="I7" s="131" t="s">
        <v>204</v>
      </c>
      <c r="J7" s="132"/>
      <c r="K7" s="131" t="s">
        <v>202</v>
      </c>
      <c r="L7" s="131" t="s">
        <v>203</v>
      </c>
      <c r="M7" s="132"/>
      <c r="N7" s="131" t="s">
        <v>203</v>
      </c>
      <c r="O7" s="131" t="s">
        <v>204</v>
      </c>
      <c r="P7" s="903"/>
      <c r="Q7" s="902"/>
      <c r="R7" s="902"/>
    </row>
    <row r="8" spans="2:21" ht="33" customHeight="1">
      <c r="B8" s="145" t="s">
        <v>505</v>
      </c>
      <c r="C8" s="143" t="s">
        <v>506</v>
      </c>
      <c r="D8" s="172">
        <v>998.67372015000001</v>
      </c>
      <c r="E8" s="172">
        <v>998.67372015000001</v>
      </c>
      <c r="F8" s="172">
        <v>0</v>
      </c>
      <c r="G8" s="172">
        <v>0</v>
      </c>
      <c r="H8" s="172">
        <v>0</v>
      </c>
      <c r="I8" s="172">
        <v>0</v>
      </c>
      <c r="J8" s="172">
        <v>-0.12094971</v>
      </c>
      <c r="K8" s="172">
        <v>-0.12094971</v>
      </c>
      <c r="L8" s="172">
        <v>0</v>
      </c>
      <c r="M8" s="172">
        <v>0</v>
      </c>
      <c r="N8" s="172">
        <v>0</v>
      </c>
      <c r="O8" s="172">
        <v>0</v>
      </c>
      <c r="P8" s="172"/>
      <c r="Q8" s="172">
        <v>0</v>
      </c>
      <c r="R8" s="175">
        <v>0</v>
      </c>
    </row>
    <row r="9" spans="2:21" s="117" customFormat="1" ht="16.5" customHeight="1">
      <c r="B9" s="145" t="s">
        <v>147</v>
      </c>
      <c r="C9" s="143" t="s">
        <v>86</v>
      </c>
      <c r="D9" s="172">
        <v>77723.407859359999</v>
      </c>
      <c r="E9" s="172">
        <v>72342.344041609991</v>
      </c>
      <c r="F9" s="172">
        <v>5381.0638177500005</v>
      </c>
      <c r="G9" s="172">
        <v>1469.3266681799998</v>
      </c>
      <c r="H9" s="172">
        <v>0</v>
      </c>
      <c r="I9" s="172">
        <v>1469.3266681800001</v>
      </c>
      <c r="J9" s="172">
        <v>-830.76619905000007</v>
      </c>
      <c r="K9" s="172">
        <v>-402.57375007000002</v>
      </c>
      <c r="L9" s="172">
        <v>-428.19244898000005</v>
      </c>
      <c r="M9" s="172">
        <v>-800.54147820999992</v>
      </c>
      <c r="N9" s="172">
        <v>0</v>
      </c>
      <c r="O9" s="172">
        <v>-800.54147820999992</v>
      </c>
      <c r="P9" s="172">
        <v>0</v>
      </c>
      <c r="Q9" s="172">
        <v>60528.411683519997</v>
      </c>
      <c r="R9" s="175">
        <v>765.69430614999987</v>
      </c>
    </row>
    <row r="10" spans="2:21" ht="16.5" customHeight="1">
      <c r="B10" s="144" t="s">
        <v>148</v>
      </c>
      <c r="C10" s="134" t="s">
        <v>205</v>
      </c>
      <c r="D10" s="173">
        <v>0</v>
      </c>
      <c r="E10" s="173">
        <v>0</v>
      </c>
      <c r="F10" s="173">
        <v>0</v>
      </c>
      <c r="G10" s="173">
        <v>0</v>
      </c>
      <c r="H10" s="173">
        <v>0</v>
      </c>
      <c r="I10" s="173">
        <v>0</v>
      </c>
      <c r="J10" s="173">
        <v>0</v>
      </c>
      <c r="K10" s="173">
        <v>0</v>
      </c>
      <c r="L10" s="173">
        <v>0</v>
      </c>
      <c r="M10" s="173">
        <v>0</v>
      </c>
      <c r="N10" s="173">
        <v>0</v>
      </c>
      <c r="O10" s="173">
        <v>0</v>
      </c>
      <c r="P10" s="173">
        <v>0</v>
      </c>
      <c r="Q10" s="173">
        <v>0</v>
      </c>
      <c r="R10" s="176">
        <v>0</v>
      </c>
    </row>
    <row r="11" spans="2:21" ht="16.5" customHeight="1">
      <c r="B11" s="144" t="s">
        <v>149</v>
      </c>
      <c r="C11" s="134" t="s">
        <v>206</v>
      </c>
      <c r="D11" s="173">
        <v>91.521131560000001</v>
      </c>
      <c r="E11" s="173">
        <v>91.411137530000005</v>
      </c>
      <c r="F11" s="173">
        <v>0.10999402999999999</v>
      </c>
      <c r="G11" s="173">
        <v>0</v>
      </c>
      <c r="H11" s="173">
        <v>0</v>
      </c>
      <c r="I11" s="173">
        <v>0</v>
      </c>
      <c r="J11" s="173">
        <v>0</v>
      </c>
      <c r="K11" s="173">
        <v>0</v>
      </c>
      <c r="L11" s="173">
        <v>0</v>
      </c>
      <c r="M11" s="173">
        <v>0</v>
      </c>
      <c r="N11" s="173">
        <v>0</v>
      </c>
      <c r="O11" s="173">
        <v>0</v>
      </c>
      <c r="P11" s="173">
        <v>0</v>
      </c>
      <c r="Q11" s="173">
        <v>30.176593649999997</v>
      </c>
      <c r="R11" s="176">
        <v>3.5639999999999999E-4</v>
      </c>
    </row>
    <row r="12" spans="2:21" ht="16.5" customHeight="1">
      <c r="B12" s="144" t="s">
        <v>150</v>
      </c>
      <c r="C12" s="134" t="s">
        <v>207</v>
      </c>
      <c r="D12" s="173">
        <v>1343.35185899</v>
      </c>
      <c r="E12" s="173">
        <v>1343.35185899</v>
      </c>
      <c r="F12" s="173">
        <v>0</v>
      </c>
      <c r="G12" s="173">
        <v>0</v>
      </c>
      <c r="H12" s="173">
        <v>0</v>
      </c>
      <c r="I12" s="173">
        <v>0</v>
      </c>
      <c r="J12" s="173">
        <v>-0.56160898999999997</v>
      </c>
      <c r="K12" s="173">
        <v>-0.56160898999999997</v>
      </c>
      <c r="L12" s="173">
        <v>0</v>
      </c>
      <c r="M12" s="173">
        <v>0</v>
      </c>
      <c r="N12" s="173">
        <v>0</v>
      </c>
      <c r="O12" s="173">
        <v>0</v>
      </c>
      <c r="P12" s="173">
        <v>0</v>
      </c>
      <c r="Q12" s="173">
        <v>0</v>
      </c>
      <c r="R12" s="176">
        <v>0</v>
      </c>
    </row>
    <row r="13" spans="2:21" ht="16.5" customHeight="1">
      <c r="B13" s="144" t="s">
        <v>151</v>
      </c>
      <c r="C13" s="134" t="s">
        <v>208</v>
      </c>
      <c r="D13" s="173">
        <v>17248.119151729999</v>
      </c>
      <c r="E13" s="173">
        <v>16781.002710910001</v>
      </c>
      <c r="F13" s="173">
        <v>467.11644081999998</v>
      </c>
      <c r="G13" s="173">
        <v>98.652232549999894</v>
      </c>
      <c r="H13" s="173">
        <v>0</v>
      </c>
      <c r="I13" s="173">
        <v>98.652232549999994</v>
      </c>
      <c r="J13" s="173">
        <v>-22.19044714</v>
      </c>
      <c r="K13" s="173">
        <v>-8.9372350699999998</v>
      </c>
      <c r="L13" s="173">
        <v>-13.25321207</v>
      </c>
      <c r="M13" s="173">
        <v>-72.477855109999993</v>
      </c>
      <c r="N13" s="173">
        <v>0</v>
      </c>
      <c r="O13" s="173">
        <v>-72.477855109999993</v>
      </c>
      <c r="P13" s="173">
        <v>0</v>
      </c>
      <c r="Q13" s="173">
        <v>15845.77407209</v>
      </c>
      <c r="R13" s="176">
        <v>22.887740490000002</v>
      </c>
    </row>
    <row r="14" spans="2:21" ht="16.5" customHeight="1">
      <c r="B14" s="144" t="s">
        <v>152</v>
      </c>
      <c r="C14" s="134" t="s">
        <v>209</v>
      </c>
      <c r="D14" s="173">
        <v>27891.048034619998</v>
      </c>
      <c r="E14" s="173">
        <v>24583.21097466</v>
      </c>
      <c r="F14" s="173">
        <v>3307.8370599600003</v>
      </c>
      <c r="G14" s="173">
        <v>623.81139227999995</v>
      </c>
      <c r="H14" s="173">
        <v>0</v>
      </c>
      <c r="I14" s="173">
        <v>623.81139227999995</v>
      </c>
      <c r="J14" s="173">
        <v>-645.36564283000007</v>
      </c>
      <c r="K14" s="173">
        <v>-305.69246876</v>
      </c>
      <c r="L14" s="173">
        <v>-339.67317407000002</v>
      </c>
      <c r="M14" s="173">
        <v>-381.09138651000001</v>
      </c>
      <c r="N14" s="173">
        <v>0</v>
      </c>
      <c r="O14" s="173">
        <v>-381.09138651000001</v>
      </c>
      <c r="P14" s="173">
        <v>0</v>
      </c>
      <c r="Q14" s="173">
        <v>21740.44413122</v>
      </c>
      <c r="R14" s="176">
        <v>360.65432715999998</v>
      </c>
    </row>
    <row r="15" spans="2:21" ht="16.5" customHeight="1">
      <c r="B15" s="144" t="s">
        <v>153</v>
      </c>
      <c r="C15" s="214" t="s">
        <v>239</v>
      </c>
      <c r="D15" s="173">
        <v>26778.31192136</v>
      </c>
      <c r="E15" s="173">
        <v>23543.38856562</v>
      </c>
      <c r="F15" s="173">
        <v>3234.9233557399998</v>
      </c>
      <c r="G15" s="173">
        <v>623.81074427999999</v>
      </c>
      <c r="H15" s="173">
        <v>0</v>
      </c>
      <c r="I15" s="173">
        <v>623.81074427999999</v>
      </c>
      <c r="J15" s="173">
        <v>-636.01513995000005</v>
      </c>
      <c r="K15" s="173">
        <v>-304.70969338999998</v>
      </c>
      <c r="L15" s="173">
        <v>-331.30544656000001</v>
      </c>
      <c r="M15" s="173">
        <v>-380.84828580999999</v>
      </c>
      <c r="N15" s="173">
        <v>0</v>
      </c>
      <c r="O15" s="173">
        <v>-380.84828580999999</v>
      </c>
      <c r="P15" s="173">
        <v>0</v>
      </c>
      <c r="Q15" s="173">
        <v>17386.292949120001</v>
      </c>
      <c r="R15" s="176">
        <v>0</v>
      </c>
    </row>
    <row r="16" spans="2:21" ht="16.5" customHeight="1">
      <c r="B16" s="144" t="s">
        <v>154</v>
      </c>
      <c r="C16" s="134" t="s">
        <v>210</v>
      </c>
      <c r="D16" s="173">
        <v>31149.367682460001</v>
      </c>
      <c r="E16" s="173">
        <v>29543.367359520002</v>
      </c>
      <c r="F16" s="173">
        <v>1606.0003229400002</v>
      </c>
      <c r="G16" s="173">
        <v>746.86304335</v>
      </c>
      <c r="H16" s="173">
        <v>0</v>
      </c>
      <c r="I16" s="173">
        <v>746.86304335</v>
      </c>
      <c r="J16" s="173">
        <v>-162.64850009</v>
      </c>
      <c r="K16" s="173">
        <v>-87.382437249999995</v>
      </c>
      <c r="L16" s="173">
        <v>-75.266062840000004</v>
      </c>
      <c r="M16" s="173">
        <v>-346.97223658999997</v>
      </c>
      <c r="N16" s="173">
        <v>0</v>
      </c>
      <c r="O16" s="173">
        <v>-346.97223658999997</v>
      </c>
      <c r="P16" s="173">
        <v>0</v>
      </c>
      <c r="Q16" s="173">
        <v>22912.016886560003</v>
      </c>
      <c r="R16" s="176">
        <v>382.15188209999997</v>
      </c>
    </row>
    <row r="17" spans="2:18" ht="16.5" customHeight="1">
      <c r="B17" s="145" t="s">
        <v>155</v>
      </c>
      <c r="C17" s="143" t="s">
        <v>228</v>
      </c>
      <c r="D17" s="172">
        <v>13200.467113000001</v>
      </c>
      <c r="E17" s="172">
        <v>0</v>
      </c>
      <c r="F17" s="172">
        <v>0</v>
      </c>
      <c r="G17" s="172">
        <v>0</v>
      </c>
      <c r="H17" s="172">
        <v>0</v>
      </c>
      <c r="I17" s="172">
        <v>0</v>
      </c>
      <c r="J17" s="172">
        <v>0</v>
      </c>
      <c r="K17" s="172">
        <v>0</v>
      </c>
      <c r="L17" s="172">
        <v>0</v>
      </c>
      <c r="M17" s="172">
        <v>0</v>
      </c>
      <c r="N17" s="172">
        <v>0</v>
      </c>
      <c r="O17" s="172">
        <v>0</v>
      </c>
      <c r="P17" s="172">
        <v>0</v>
      </c>
      <c r="Q17" s="172">
        <v>0</v>
      </c>
      <c r="R17" s="175">
        <v>0</v>
      </c>
    </row>
    <row r="18" spans="2:18" s="117" customFormat="1" ht="16.5" customHeight="1">
      <c r="B18" s="144" t="s">
        <v>156</v>
      </c>
      <c r="C18" s="134" t="s">
        <v>205</v>
      </c>
      <c r="D18" s="173">
        <v>0</v>
      </c>
      <c r="E18" s="173">
        <v>0</v>
      </c>
      <c r="F18" s="173">
        <v>0</v>
      </c>
      <c r="G18" s="173">
        <v>0</v>
      </c>
      <c r="H18" s="173">
        <v>0</v>
      </c>
      <c r="I18" s="173">
        <v>0</v>
      </c>
      <c r="J18" s="173">
        <v>0</v>
      </c>
      <c r="K18" s="173">
        <v>0</v>
      </c>
      <c r="L18" s="173">
        <v>0</v>
      </c>
      <c r="M18" s="173">
        <v>0</v>
      </c>
      <c r="N18" s="173">
        <v>0</v>
      </c>
      <c r="O18" s="173">
        <v>0</v>
      </c>
      <c r="P18" s="173">
        <v>0</v>
      </c>
      <c r="Q18" s="173">
        <v>0</v>
      </c>
      <c r="R18" s="176">
        <v>0</v>
      </c>
    </row>
    <row r="19" spans="2:18" ht="16.5" customHeight="1">
      <c r="B19" s="144" t="s">
        <v>157</v>
      </c>
      <c r="C19" s="134" t="s">
        <v>206</v>
      </c>
      <c r="D19" s="173">
        <v>0</v>
      </c>
      <c r="E19" s="173">
        <v>0</v>
      </c>
      <c r="F19" s="173">
        <v>0</v>
      </c>
      <c r="G19" s="173">
        <v>0</v>
      </c>
      <c r="H19" s="173">
        <v>0</v>
      </c>
      <c r="I19" s="173">
        <v>0</v>
      </c>
      <c r="J19" s="173">
        <v>0</v>
      </c>
      <c r="K19" s="173">
        <v>0</v>
      </c>
      <c r="L19" s="173">
        <v>0</v>
      </c>
      <c r="M19" s="173">
        <v>0</v>
      </c>
      <c r="N19" s="173">
        <v>0</v>
      </c>
      <c r="O19" s="173">
        <v>0</v>
      </c>
      <c r="P19" s="173"/>
      <c r="Q19" s="173">
        <v>0</v>
      </c>
      <c r="R19" s="176">
        <v>0</v>
      </c>
    </row>
    <row r="20" spans="2:18" ht="16.5" customHeight="1">
      <c r="B20" s="144" t="s">
        <v>158</v>
      </c>
      <c r="C20" s="134" t="s">
        <v>207</v>
      </c>
      <c r="D20" s="173">
        <v>13200.467113000001</v>
      </c>
      <c r="E20" s="173">
        <v>0</v>
      </c>
      <c r="F20" s="173">
        <v>0</v>
      </c>
      <c r="G20" s="173">
        <v>0</v>
      </c>
      <c r="H20" s="173">
        <v>0</v>
      </c>
      <c r="I20" s="173">
        <v>0</v>
      </c>
      <c r="J20" s="173">
        <v>0</v>
      </c>
      <c r="K20" s="173">
        <v>0</v>
      </c>
      <c r="L20" s="173">
        <v>0</v>
      </c>
      <c r="M20" s="173">
        <v>0</v>
      </c>
      <c r="N20" s="173">
        <v>0</v>
      </c>
      <c r="O20" s="173">
        <v>0</v>
      </c>
      <c r="P20" s="173"/>
      <c r="Q20" s="173">
        <v>0</v>
      </c>
      <c r="R20" s="176">
        <v>0</v>
      </c>
    </row>
    <row r="21" spans="2:18" ht="16.5" customHeight="1">
      <c r="B21" s="144" t="s">
        <v>229</v>
      </c>
      <c r="C21" s="134" t="s">
        <v>208</v>
      </c>
      <c r="D21" s="173">
        <v>0</v>
      </c>
      <c r="E21" s="173">
        <v>0</v>
      </c>
      <c r="F21" s="173">
        <v>0</v>
      </c>
      <c r="G21" s="173">
        <v>0</v>
      </c>
      <c r="H21" s="173">
        <v>0</v>
      </c>
      <c r="I21" s="173">
        <v>0</v>
      </c>
      <c r="J21" s="173">
        <v>0</v>
      </c>
      <c r="K21" s="173">
        <v>0</v>
      </c>
      <c r="L21" s="173">
        <v>0</v>
      </c>
      <c r="M21" s="173">
        <v>0</v>
      </c>
      <c r="N21" s="173">
        <v>0</v>
      </c>
      <c r="O21" s="173">
        <v>0</v>
      </c>
      <c r="P21" s="173"/>
      <c r="Q21" s="173">
        <v>0</v>
      </c>
      <c r="R21" s="176">
        <v>0</v>
      </c>
    </row>
    <row r="22" spans="2:18" ht="16.5" customHeight="1">
      <c r="B22" s="144" t="s">
        <v>230</v>
      </c>
      <c r="C22" s="134" t="s">
        <v>209</v>
      </c>
      <c r="D22" s="173">
        <v>0</v>
      </c>
      <c r="E22" s="173">
        <v>0</v>
      </c>
      <c r="F22" s="173">
        <v>0</v>
      </c>
      <c r="G22" s="173">
        <v>0</v>
      </c>
      <c r="H22" s="173">
        <v>0</v>
      </c>
      <c r="I22" s="173">
        <v>0</v>
      </c>
      <c r="J22" s="173">
        <v>0</v>
      </c>
      <c r="K22" s="173">
        <v>0</v>
      </c>
      <c r="L22" s="173">
        <v>0</v>
      </c>
      <c r="M22" s="173">
        <v>0</v>
      </c>
      <c r="N22" s="173">
        <v>0</v>
      </c>
      <c r="O22" s="173">
        <v>0</v>
      </c>
      <c r="P22" s="173"/>
      <c r="Q22" s="173">
        <v>0</v>
      </c>
      <c r="R22" s="176">
        <v>0</v>
      </c>
    </row>
    <row r="23" spans="2:18" ht="16.5" customHeight="1">
      <c r="B23" s="145" t="s">
        <v>231</v>
      </c>
      <c r="C23" s="143" t="s">
        <v>507</v>
      </c>
      <c r="D23" s="172">
        <v>38287.035484349995</v>
      </c>
      <c r="E23" s="172">
        <v>36741.544240299991</v>
      </c>
      <c r="F23" s="172">
        <v>1545.49124405</v>
      </c>
      <c r="G23" s="172">
        <v>150.43404814000002</v>
      </c>
      <c r="H23" s="172">
        <v>0</v>
      </c>
      <c r="I23" s="172">
        <v>150.43404814000002</v>
      </c>
      <c r="J23" s="172">
        <v>14.210368249999947</v>
      </c>
      <c r="K23" s="172">
        <v>10.705676050000015</v>
      </c>
      <c r="L23" s="172">
        <v>3.5046922000000107</v>
      </c>
      <c r="M23" s="172">
        <v>6.4408125600000004</v>
      </c>
      <c r="N23" s="172">
        <v>0</v>
      </c>
      <c r="O23" s="172">
        <v>6.4408125599999915</v>
      </c>
      <c r="P23" s="245"/>
      <c r="Q23" s="172">
        <v>0</v>
      </c>
      <c r="R23" s="175">
        <v>0</v>
      </c>
    </row>
    <row r="24" spans="2:18" ht="16.5" customHeight="1">
      <c r="B24" s="144" t="s">
        <v>232</v>
      </c>
      <c r="C24" s="134" t="s">
        <v>205</v>
      </c>
      <c r="D24" s="173">
        <v>0</v>
      </c>
      <c r="E24" s="173">
        <v>0</v>
      </c>
      <c r="F24" s="173">
        <v>0</v>
      </c>
      <c r="G24" s="173">
        <v>0</v>
      </c>
      <c r="H24" s="173">
        <v>0</v>
      </c>
      <c r="I24" s="173">
        <v>0</v>
      </c>
      <c r="J24" s="173">
        <v>0</v>
      </c>
      <c r="K24" s="173">
        <v>0</v>
      </c>
      <c r="L24" s="173">
        <v>0</v>
      </c>
      <c r="M24" s="173">
        <v>0</v>
      </c>
      <c r="N24" s="173">
        <v>0</v>
      </c>
      <c r="O24" s="173">
        <v>0</v>
      </c>
      <c r="P24" s="245"/>
      <c r="Q24" s="173">
        <v>0</v>
      </c>
      <c r="R24" s="176">
        <v>0</v>
      </c>
    </row>
    <row r="25" spans="2:18" ht="16.5" customHeight="1">
      <c r="B25" s="144" t="s">
        <v>233</v>
      </c>
      <c r="C25" s="134" t="s">
        <v>206</v>
      </c>
      <c r="D25" s="173">
        <v>216.333881789999</v>
      </c>
      <c r="E25" s="173">
        <v>215.14387481999901</v>
      </c>
      <c r="F25" s="173">
        <v>1.19000697</v>
      </c>
      <c r="G25" s="173">
        <v>4.9352E-2</v>
      </c>
      <c r="H25" s="173">
        <v>0</v>
      </c>
      <c r="I25" s="173">
        <v>4.9352E-2</v>
      </c>
      <c r="J25" s="173">
        <v>4.1910799999999998E-3</v>
      </c>
      <c r="K25" s="173">
        <v>4.1910799999999998E-3</v>
      </c>
      <c r="L25" s="173">
        <v>0</v>
      </c>
      <c r="M25" s="173">
        <v>0</v>
      </c>
      <c r="N25" s="173">
        <v>0</v>
      </c>
      <c r="O25" s="173">
        <v>0</v>
      </c>
      <c r="P25" s="245"/>
      <c r="Q25" s="173">
        <v>0</v>
      </c>
      <c r="R25" s="176">
        <v>0</v>
      </c>
    </row>
    <row r="26" spans="2:18" ht="16.5" customHeight="1">
      <c r="B26" s="144" t="s">
        <v>234</v>
      </c>
      <c r="C26" s="134" t="s">
        <v>207</v>
      </c>
      <c r="D26" s="173">
        <v>2868.9607564199896</v>
      </c>
      <c r="E26" s="173">
        <v>2868.9607564199896</v>
      </c>
      <c r="F26" s="173">
        <v>0</v>
      </c>
      <c r="G26" s="173">
        <v>0</v>
      </c>
      <c r="H26" s="173">
        <v>0</v>
      </c>
      <c r="I26" s="173">
        <v>0</v>
      </c>
      <c r="J26" s="173">
        <v>1.855300000014305E-3</v>
      </c>
      <c r="K26" s="173">
        <v>1.855300000014305E-3</v>
      </c>
      <c r="L26" s="173">
        <v>0</v>
      </c>
      <c r="M26" s="173">
        <v>0</v>
      </c>
      <c r="N26" s="173">
        <v>0</v>
      </c>
      <c r="O26" s="173">
        <v>0</v>
      </c>
      <c r="P26" s="245"/>
      <c r="Q26" s="173">
        <v>0</v>
      </c>
      <c r="R26" s="176">
        <v>0</v>
      </c>
    </row>
    <row r="27" spans="2:18" ht="16.5" customHeight="1">
      <c r="B27" s="144" t="s">
        <v>235</v>
      </c>
      <c r="C27" s="134" t="s">
        <v>208</v>
      </c>
      <c r="D27" s="173">
        <v>1435.0785540699999</v>
      </c>
      <c r="E27" s="173">
        <v>1342.4565728199998</v>
      </c>
      <c r="F27" s="173">
        <v>92.621981250000005</v>
      </c>
      <c r="G27" s="173">
        <v>0.95070763999999897</v>
      </c>
      <c r="H27" s="173">
        <v>0</v>
      </c>
      <c r="I27" s="173">
        <v>0.95070763999999897</v>
      </c>
      <c r="J27" s="173">
        <v>0.34896753000000003</v>
      </c>
      <c r="K27" s="173">
        <v>0.27811342</v>
      </c>
      <c r="L27" s="173">
        <v>7.0854109999999998E-2</v>
      </c>
      <c r="M27" s="173">
        <v>8.5978589999999994E-2</v>
      </c>
      <c r="N27" s="173">
        <v>0</v>
      </c>
      <c r="O27" s="173">
        <v>8.5978589999999994E-2</v>
      </c>
      <c r="P27" s="245"/>
      <c r="Q27" s="173">
        <v>0</v>
      </c>
      <c r="R27" s="176">
        <v>0</v>
      </c>
    </row>
    <row r="28" spans="2:18" ht="16.5" customHeight="1">
      <c r="B28" s="144" t="s">
        <v>236</v>
      </c>
      <c r="C28" s="134" t="s">
        <v>209</v>
      </c>
      <c r="D28" s="173">
        <v>13028.928324410001</v>
      </c>
      <c r="E28" s="173">
        <v>12203.467118320001</v>
      </c>
      <c r="F28" s="173">
        <v>825.46120609000002</v>
      </c>
      <c r="G28" s="173">
        <v>60.774288120000001</v>
      </c>
      <c r="H28" s="173">
        <v>0</v>
      </c>
      <c r="I28" s="173">
        <v>60.774288120000001</v>
      </c>
      <c r="J28" s="173">
        <v>6.4233354899999302</v>
      </c>
      <c r="K28" s="173">
        <v>3.95547465000001</v>
      </c>
      <c r="L28" s="173">
        <v>2.4678608400000077</v>
      </c>
      <c r="M28" s="173">
        <v>1.9113595799999998</v>
      </c>
      <c r="N28" s="173">
        <v>0</v>
      </c>
      <c r="O28" s="173">
        <v>1.9113595799999961</v>
      </c>
      <c r="P28" s="245"/>
      <c r="Q28" s="173">
        <v>0</v>
      </c>
      <c r="R28" s="176">
        <v>0</v>
      </c>
    </row>
    <row r="29" spans="2:18" ht="16.5" customHeight="1">
      <c r="B29" s="144" t="s">
        <v>237</v>
      </c>
      <c r="C29" s="134" t="s">
        <v>210</v>
      </c>
      <c r="D29" s="173">
        <v>20737.733967660002</v>
      </c>
      <c r="E29" s="173">
        <v>20111.515917919998</v>
      </c>
      <c r="F29" s="173">
        <v>626.21804973999997</v>
      </c>
      <c r="G29" s="173">
        <v>88.659700380000004</v>
      </c>
      <c r="H29" s="173">
        <v>0</v>
      </c>
      <c r="I29" s="173">
        <v>88.659700380000004</v>
      </c>
      <c r="J29" s="173">
        <v>7.4320188500000022</v>
      </c>
      <c r="K29" s="173">
        <v>6.4660415999999907</v>
      </c>
      <c r="L29" s="173">
        <v>0.96597725000000301</v>
      </c>
      <c r="M29" s="173">
        <v>4.4434743900000004</v>
      </c>
      <c r="N29" s="173">
        <v>0</v>
      </c>
      <c r="O29" s="173">
        <v>4.4434743899999951</v>
      </c>
      <c r="P29" s="245"/>
      <c r="Q29" s="173">
        <v>0</v>
      </c>
      <c r="R29" s="176">
        <v>0</v>
      </c>
    </row>
    <row r="30" spans="2:18" ht="16.5" customHeight="1">
      <c r="B30" s="145" t="s">
        <v>238</v>
      </c>
      <c r="C30" s="143" t="s">
        <v>0</v>
      </c>
      <c r="D30" s="187">
        <v>130209.58417686001</v>
      </c>
      <c r="E30" s="187">
        <v>110082.56200205997</v>
      </c>
      <c r="F30" s="187">
        <v>6926.5550618000007</v>
      </c>
      <c r="G30" s="187">
        <v>1619.7607163199998</v>
      </c>
      <c r="H30" s="187">
        <v>0</v>
      </c>
      <c r="I30" s="187">
        <v>1619.76071632</v>
      </c>
      <c r="J30" s="187">
        <v>-816.67678051000007</v>
      </c>
      <c r="K30" s="187">
        <v>-391.98902372999999</v>
      </c>
      <c r="L30" s="187">
        <v>-424.68775678000003</v>
      </c>
      <c r="M30" s="187">
        <v>-794.10066564999988</v>
      </c>
      <c r="N30" s="187">
        <v>0</v>
      </c>
      <c r="O30" s="187">
        <v>-794.10066564999988</v>
      </c>
      <c r="P30" s="187">
        <v>0</v>
      </c>
      <c r="Q30" s="187">
        <v>60528.411683519997</v>
      </c>
      <c r="R30" s="188">
        <v>765.69430614999987</v>
      </c>
    </row>
    <row r="32" spans="2:18" ht="19.5">
      <c r="B32" s="178"/>
      <c r="C32" s="178"/>
      <c r="J32" s="177"/>
      <c r="K32" s="177"/>
      <c r="L32" s="177"/>
      <c r="M32" s="177"/>
    </row>
    <row r="33" spans="10:13">
      <c r="J33" s="94"/>
      <c r="M33" s="94"/>
    </row>
  </sheetData>
  <mergeCells count="11">
    <mergeCell ref="D5:I5"/>
    <mergeCell ref="J5:O5"/>
    <mergeCell ref="D6:F6"/>
    <mergeCell ref="G6:I6"/>
    <mergeCell ref="J6:L6"/>
    <mergeCell ref="M6:O6"/>
    <mergeCell ref="T2:U3"/>
    <mergeCell ref="R6:R7"/>
    <mergeCell ref="P5:P7"/>
    <mergeCell ref="Q5:R5"/>
    <mergeCell ref="Q6:Q7"/>
  </mergeCells>
  <hyperlinks>
    <hyperlink ref="T2:U3" location="Index!A1" display="Return to Index" xr:uid="{052D26E3-5DB0-4DFF-BE3C-1F22CBF4613C}"/>
  </hyperlinks>
  <pageMargins left="0.7" right="0.7" top="0.75" bottom="0.75" header="0.3" footer="0.3"/>
  <ignoredErrors>
    <ignoredError sqref="B8:B30"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08FC3-23F1-4415-BA1B-6B8ABA3226E8}">
  <sheetPr codeName="Ark19"/>
  <dimension ref="A1:L8"/>
  <sheetViews>
    <sheetView zoomScale="90" zoomScaleNormal="90" workbookViewId="0"/>
  </sheetViews>
  <sheetFormatPr defaultRowHeight="14.5"/>
  <cols>
    <col min="2" max="2" width="9.1796875" customWidth="1"/>
    <col min="3" max="3" width="55" customWidth="1"/>
    <col min="4" max="9" width="18.54296875" customWidth="1"/>
  </cols>
  <sheetData>
    <row r="1" spans="1:12" s="117" customFormat="1" ht="16.5" customHeight="1"/>
    <row r="2" spans="1:12" ht="19.5">
      <c r="A2" s="117"/>
      <c r="B2" s="152" t="s">
        <v>508</v>
      </c>
      <c r="C2" s="2"/>
      <c r="D2" s="2"/>
      <c r="E2" s="2"/>
      <c r="F2" s="2"/>
      <c r="G2" s="2"/>
      <c r="H2" s="2"/>
      <c r="I2" s="2"/>
      <c r="K2" s="855" t="s">
        <v>180</v>
      </c>
      <c r="L2" s="856"/>
    </row>
    <row r="3" spans="1:12">
      <c r="A3" s="117"/>
      <c r="B3" s="148"/>
      <c r="C3" s="2"/>
      <c r="D3" s="2"/>
      <c r="E3" s="2"/>
      <c r="F3" s="2"/>
      <c r="G3" s="2"/>
      <c r="H3" s="2"/>
      <c r="I3" s="2"/>
      <c r="K3" s="857"/>
      <c r="L3" s="858"/>
    </row>
    <row r="4" spans="1:12" ht="33" customHeight="1">
      <c r="A4" s="117"/>
      <c r="B4" s="123"/>
      <c r="C4" s="123"/>
      <c r="D4" s="884" t="s">
        <v>216</v>
      </c>
      <c r="E4" s="884"/>
      <c r="F4" s="884"/>
      <c r="G4" s="884"/>
      <c r="H4" s="884"/>
      <c r="I4" s="884"/>
    </row>
    <row r="5" spans="1:12" ht="27">
      <c r="A5" s="117"/>
      <c r="B5" s="906" t="str">
        <f>'EU CCyB1'!B7</f>
        <v>At 31 December 2024 (DKKm)</v>
      </c>
      <c r="C5" s="906"/>
      <c r="D5" s="158" t="s">
        <v>217</v>
      </c>
      <c r="E5" s="158" t="s">
        <v>218</v>
      </c>
      <c r="F5" s="158" t="s">
        <v>219</v>
      </c>
      <c r="G5" s="158" t="s">
        <v>220</v>
      </c>
      <c r="H5" s="158" t="s">
        <v>221</v>
      </c>
      <c r="I5" s="158" t="s">
        <v>0</v>
      </c>
    </row>
    <row r="6" spans="1:12" ht="16.5" customHeight="1">
      <c r="A6" s="117"/>
      <c r="B6" s="150">
        <v>1</v>
      </c>
      <c r="C6" s="159" t="s">
        <v>86</v>
      </c>
      <c r="D6" s="333">
        <v>1867.1936694300034</v>
      </c>
      <c r="E6" s="333">
        <v>35384.514534929935</v>
      </c>
      <c r="F6" s="333">
        <v>10734.404480390016</v>
      </c>
      <c r="G6" s="333">
        <v>29575.314165530221</v>
      </c>
      <c r="H6" s="333"/>
      <c r="I6" s="334">
        <v>77561.426850280171</v>
      </c>
    </row>
    <row r="7" spans="1:12" ht="16.5" customHeight="1">
      <c r="A7" s="117"/>
      <c r="B7" s="150">
        <v>2</v>
      </c>
      <c r="C7" s="159" t="s">
        <v>228</v>
      </c>
      <c r="D7" s="333">
        <v>7.4916451900000007</v>
      </c>
      <c r="E7" s="333">
        <v>119.10770852000002</v>
      </c>
      <c r="F7" s="333">
        <v>0</v>
      </c>
      <c r="G7" s="333">
        <v>13073.867759289999</v>
      </c>
      <c r="H7" s="333"/>
      <c r="I7" s="334">
        <v>13200.467112999999</v>
      </c>
    </row>
    <row r="8" spans="1:12" ht="16.5" customHeight="1">
      <c r="A8" s="117"/>
      <c r="B8" s="161">
        <v>3</v>
      </c>
      <c r="C8" s="160" t="s">
        <v>0</v>
      </c>
      <c r="D8" s="23">
        <v>1874.6853146200035</v>
      </c>
      <c r="E8" s="23">
        <v>35503.622243449936</v>
      </c>
      <c r="F8" s="23">
        <v>10734.404480390016</v>
      </c>
      <c r="G8" s="23">
        <v>42649.181924820223</v>
      </c>
      <c r="H8" s="23">
        <v>0</v>
      </c>
      <c r="I8" s="23">
        <v>90761.893963280163</v>
      </c>
    </row>
  </sheetData>
  <mergeCells count="3">
    <mergeCell ref="D4:I4"/>
    <mergeCell ref="B5:C5"/>
    <mergeCell ref="K2:L3"/>
  </mergeCells>
  <hyperlinks>
    <hyperlink ref="K2:L3" location="Index!A1" display="Return to Index" xr:uid="{6E7A4036-B275-4660-9484-22A1D3567098}"/>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A9F08-71B4-4F50-9A74-56442B5E118B}">
  <sheetPr codeName="Ark20"/>
  <dimension ref="A1:K13"/>
  <sheetViews>
    <sheetView zoomScale="90" zoomScaleNormal="90" workbookViewId="0"/>
  </sheetViews>
  <sheetFormatPr defaultRowHeight="14.5"/>
  <cols>
    <col min="2" max="2" width="9.1796875" style="69" customWidth="1"/>
    <col min="3" max="3" width="95.453125" customWidth="1"/>
    <col min="4" max="4" width="18.54296875" customWidth="1"/>
    <col min="6" max="6" width="11.81640625" customWidth="1"/>
  </cols>
  <sheetData>
    <row r="1" spans="1:11" s="44" customFormat="1" ht="16.5" customHeight="1">
      <c r="A1" s="166"/>
      <c r="B1" s="69"/>
    </row>
    <row r="2" spans="1:11" ht="19.5">
      <c r="B2" s="100" t="s">
        <v>509</v>
      </c>
      <c r="C2" s="96"/>
      <c r="D2" s="101"/>
      <c r="F2" s="855" t="s">
        <v>180</v>
      </c>
      <c r="G2" s="856"/>
    </row>
    <row r="3" spans="1:11" ht="16.5" customHeight="1">
      <c r="F3" s="857"/>
      <c r="G3" s="858"/>
    </row>
    <row r="4" spans="1:11" s="117" customFormat="1" ht="16.5" customHeight="1">
      <c r="B4" s="205"/>
      <c r="C4" s="41"/>
      <c r="D4" s="41"/>
      <c r="F4" s="204"/>
      <c r="G4" s="204"/>
    </row>
    <row r="5" spans="1:11" ht="28">
      <c r="B5" s="907" t="str">
        <f>'EU PV1'!B5</f>
        <v>At 31 December 2024 (DKKm)</v>
      </c>
      <c r="C5" s="906"/>
      <c r="D5" s="39" t="s">
        <v>511</v>
      </c>
      <c r="E5" s="171"/>
      <c r="F5" s="103"/>
      <c r="G5" s="103"/>
    </row>
    <row r="6" spans="1:11" ht="16.5" customHeight="1">
      <c r="B6" s="79" t="s">
        <v>147</v>
      </c>
      <c r="C6" s="8" t="s">
        <v>512</v>
      </c>
      <c r="D6" s="90">
        <v>1458.3980045100004</v>
      </c>
      <c r="E6" s="171"/>
      <c r="F6" s="185"/>
      <c r="G6" s="193"/>
      <c r="H6" s="193"/>
      <c r="I6" s="193"/>
      <c r="J6" s="193"/>
      <c r="K6" s="193"/>
    </row>
    <row r="7" spans="1:11" ht="16.5" customHeight="1">
      <c r="B7" s="78" t="s">
        <v>148</v>
      </c>
      <c r="C7" s="9" t="s">
        <v>513</v>
      </c>
      <c r="D7" s="76">
        <v>671.05625110999995</v>
      </c>
      <c r="E7" s="171"/>
      <c r="F7" s="76"/>
      <c r="G7" s="186"/>
    </row>
    <row r="8" spans="1:11">
      <c r="B8" s="78" t="s">
        <v>149</v>
      </c>
      <c r="C8" s="10" t="s">
        <v>514</v>
      </c>
      <c r="D8" s="76">
        <v>660.1275874400003</v>
      </c>
      <c r="E8" s="171"/>
      <c r="F8" s="76"/>
      <c r="G8" s="186"/>
    </row>
    <row r="9" spans="1:11">
      <c r="B9" s="78" t="s">
        <v>150</v>
      </c>
      <c r="C9" s="276" t="s">
        <v>515</v>
      </c>
      <c r="D9" s="76">
        <v>128.70507764637918</v>
      </c>
      <c r="E9" s="171"/>
      <c r="F9" s="76"/>
      <c r="G9" s="186"/>
    </row>
    <row r="10" spans="1:11">
      <c r="B10" s="78" t="s">
        <v>151</v>
      </c>
      <c r="C10" s="276" t="s">
        <v>516</v>
      </c>
      <c r="D10" s="76">
        <v>531.42250979362109</v>
      </c>
      <c r="E10" s="171"/>
      <c r="F10" s="76"/>
      <c r="G10" s="186"/>
    </row>
    <row r="11" spans="1:11" ht="16.5" customHeight="1">
      <c r="B11" s="79" t="s">
        <v>152</v>
      </c>
      <c r="C11" s="8" t="s">
        <v>517</v>
      </c>
      <c r="D11" s="90">
        <v>1469.3266681800001</v>
      </c>
      <c r="E11" s="171"/>
      <c r="F11" s="185"/>
      <c r="G11" s="186"/>
    </row>
    <row r="12" spans="1:11">
      <c r="B12" s="74"/>
      <c r="C12" s="25"/>
      <c r="D12" s="25"/>
      <c r="E12" s="171"/>
      <c r="F12" s="184"/>
      <c r="G12" s="184"/>
    </row>
    <row r="13" spans="1:11">
      <c r="B13" s="74"/>
      <c r="C13" s="25"/>
      <c r="D13" s="25"/>
      <c r="E13" s="171"/>
    </row>
  </sheetData>
  <mergeCells count="2">
    <mergeCell ref="F2:G3"/>
    <mergeCell ref="B5:C5"/>
  </mergeCells>
  <hyperlinks>
    <hyperlink ref="F2:G3" location="Index!A1" display="Return to Index" xr:uid="{17EE72B5-0F4E-484F-BF03-4F903306E9C7}"/>
  </hyperlinks>
  <pageMargins left="0.7" right="0.7" top="0.75" bottom="0.75" header="0.3" footer="0.3"/>
  <ignoredErrors>
    <ignoredError sqref="B6:B11" numberStoredAsText="1"/>
  </ignoredError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0949-9DC8-4BFB-B546-70A11BB0EE7F}">
  <sheetPr codeName="Ark21"/>
  <dimension ref="A1:N18"/>
  <sheetViews>
    <sheetView zoomScale="90" zoomScaleNormal="90" workbookViewId="0"/>
  </sheetViews>
  <sheetFormatPr defaultRowHeight="14.5"/>
  <cols>
    <col min="1" max="1" width="9.1796875" style="117"/>
    <col min="2" max="2" width="9.26953125" customWidth="1"/>
    <col min="3" max="3" width="37.7265625" customWidth="1"/>
    <col min="4" max="7" width="18.54296875" style="117" customWidth="1"/>
    <col min="8" max="10" width="18.54296875" customWidth="1"/>
    <col min="11" max="11" width="25.7265625" customWidth="1"/>
  </cols>
  <sheetData>
    <row r="1" spans="2:14" ht="16.5" customHeight="1">
      <c r="H1" s="111"/>
      <c r="I1" s="111"/>
      <c r="J1" s="111"/>
      <c r="K1" s="111"/>
    </row>
    <row r="2" spans="2:14" ht="19.5">
      <c r="B2" s="119" t="s">
        <v>518</v>
      </c>
      <c r="C2" s="119"/>
      <c r="D2" s="119"/>
      <c r="E2" s="119"/>
      <c r="F2" s="119"/>
      <c r="G2" s="119"/>
      <c r="I2" s="118"/>
      <c r="J2" s="118"/>
      <c r="K2" s="118"/>
      <c r="M2" s="855" t="s">
        <v>180</v>
      </c>
      <c r="N2" s="856"/>
    </row>
    <row r="3" spans="2:14" s="109" customFormat="1" ht="16.5" customHeight="1">
      <c r="B3" s="120"/>
      <c r="C3" s="120"/>
      <c r="D3" s="120"/>
      <c r="E3" s="120"/>
      <c r="F3" s="120"/>
      <c r="G3" s="120"/>
      <c r="I3" s="121"/>
      <c r="J3" s="121"/>
      <c r="K3" s="121"/>
      <c r="M3" s="857"/>
      <c r="N3" s="858"/>
    </row>
    <row r="4" spans="2:14">
      <c r="B4" s="4"/>
      <c r="C4" s="4"/>
      <c r="D4" s="4"/>
      <c r="E4" s="4"/>
      <c r="F4" s="122"/>
      <c r="G4" s="4"/>
      <c r="H4" s="4"/>
      <c r="I4" s="4"/>
      <c r="J4" s="122"/>
      <c r="K4" s="122"/>
    </row>
    <row r="5" spans="2:14" ht="66" customHeight="1">
      <c r="B5" s="1"/>
      <c r="C5" s="1"/>
      <c r="D5" s="889" t="s">
        <v>519</v>
      </c>
      <c r="E5" s="890"/>
      <c r="F5" s="890"/>
      <c r="G5" s="908"/>
      <c r="H5" s="889" t="s">
        <v>187</v>
      </c>
      <c r="I5" s="908"/>
      <c r="J5" s="887" t="s">
        <v>188</v>
      </c>
      <c r="K5" s="894"/>
    </row>
    <row r="6" spans="2:14" ht="49.5" customHeight="1">
      <c r="B6" s="123"/>
      <c r="C6" s="123"/>
      <c r="D6" s="898" t="s">
        <v>189</v>
      </c>
      <c r="E6" s="910" t="s">
        <v>190</v>
      </c>
      <c r="F6" s="910"/>
      <c r="G6" s="910"/>
      <c r="H6" s="898" t="s">
        <v>191</v>
      </c>
      <c r="I6" s="898" t="s">
        <v>192</v>
      </c>
      <c r="J6" s="124"/>
      <c r="K6" s="887" t="s">
        <v>520</v>
      </c>
    </row>
    <row r="7" spans="2:14" ht="49.5" customHeight="1">
      <c r="B7" s="123" t="str">
        <f>'EU CCyB1'!B7</f>
        <v>At 31 December 2024 (DKKm)</v>
      </c>
      <c r="C7" s="123"/>
      <c r="D7" s="909"/>
      <c r="E7" s="125"/>
      <c r="F7" s="126" t="s">
        <v>87</v>
      </c>
      <c r="G7" s="126" t="s">
        <v>88</v>
      </c>
      <c r="H7" s="911"/>
      <c r="I7" s="909"/>
      <c r="J7" s="127"/>
      <c r="K7" s="912"/>
    </row>
    <row r="8" spans="2:14" ht="33" customHeight="1">
      <c r="B8" s="241" t="s">
        <v>505</v>
      </c>
      <c r="C8" s="142" t="s">
        <v>506</v>
      </c>
      <c r="D8" s="172">
        <v>0</v>
      </c>
      <c r="E8" s="172">
        <v>0</v>
      </c>
      <c r="F8" s="172">
        <v>0</v>
      </c>
      <c r="G8" s="172">
        <v>0</v>
      </c>
      <c r="H8" s="172">
        <v>0</v>
      </c>
      <c r="I8" s="172">
        <v>0</v>
      </c>
      <c r="J8" s="172">
        <v>0</v>
      </c>
      <c r="K8" s="323">
        <v>0</v>
      </c>
    </row>
    <row r="9" spans="2:14" ht="16.5" customHeight="1">
      <c r="B9" s="241" t="s">
        <v>147</v>
      </c>
      <c r="C9" s="142" t="s">
        <v>86</v>
      </c>
      <c r="D9" s="172">
        <v>7.2717929999999986E-2</v>
      </c>
      <c r="E9" s="172">
        <v>449.59447763999998</v>
      </c>
      <c r="F9" s="172">
        <v>449.59447763999998</v>
      </c>
      <c r="G9" s="172">
        <v>280.27135033999997</v>
      </c>
      <c r="H9" s="172">
        <v>0</v>
      </c>
      <c r="I9" s="172">
        <v>-257.10715134999998</v>
      </c>
      <c r="J9" s="172">
        <v>144.72432008000001</v>
      </c>
      <c r="K9" s="172">
        <v>144.72432008000001</v>
      </c>
    </row>
    <row r="10" spans="2:14" ht="16.5" customHeight="1">
      <c r="B10" s="140" t="s">
        <v>148</v>
      </c>
      <c r="C10" s="215" t="s">
        <v>205</v>
      </c>
      <c r="D10" s="173">
        <v>0</v>
      </c>
      <c r="E10" s="173">
        <v>0</v>
      </c>
      <c r="F10" s="173">
        <v>0</v>
      </c>
      <c r="G10" s="173">
        <v>0</v>
      </c>
      <c r="H10" s="173">
        <v>0</v>
      </c>
      <c r="I10" s="173">
        <v>0</v>
      </c>
      <c r="J10" s="173">
        <v>0</v>
      </c>
      <c r="K10" s="173">
        <v>0</v>
      </c>
    </row>
    <row r="11" spans="2:14" ht="16.5" customHeight="1">
      <c r="B11" s="140" t="s">
        <v>149</v>
      </c>
      <c r="C11" s="215" t="s">
        <v>206</v>
      </c>
      <c r="D11" s="173">
        <v>0</v>
      </c>
      <c r="E11" s="173">
        <v>0</v>
      </c>
      <c r="F11" s="173">
        <v>0</v>
      </c>
      <c r="G11" s="173">
        <v>0</v>
      </c>
      <c r="H11" s="173">
        <v>0</v>
      </c>
      <c r="I11" s="173">
        <v>0</v>
      </c>
      <c r="J11" s="173">
        <v>0</v>
      </c>
      <c r="K11" s="173">
        <v>0</v>
      </c>
    </row>
    <row r="12" spans="2:14" ht="16.5" customHeight="1">
      <c r="B12" s="140" t="s">
        <v>150</v>
      </c>
      <c r="C12" s="215" t="s">
        <v>207</v>
      </c>
      <c r="D12" s="173">
        <v>0</v>
      </c>
      <c r="E12" s="173">
        <v>0</v>
      </c>
      <c r="F12" s="173">
        <v>0</v>
      </c>
      <c r="G12" s="173">
        <v>0</v>
      </c>
      <c r="H12" s="173">
        <v>0</v>
      </c>
      <c r="I12" s="173">
        <v>0</v>
      </c>
      <c r="J12" s="173">
        <v>0</v>
      </c>
      <c r="K12" s="173">
        <v>0</v>
      </c>
    </row>
    <row r="13" spans="2:14" ht="16.5" customHeight="1">
      <c r="B13" s="140" t="s">
        <v>151</v>
      </c>
      <c r="C13" s="215" t="s">
        <v>208</v>
      </c>
      <c r="D13" s="173">
        <v>0</v>
      </c>
      <c r="E13" s="231">
        <v>44.47373691</v>
      </c>
      <c r="F13" s="231">
        <v>44.47373691</v>
      </c>
      <c r="G13" s="231">
        <v>39.744195299999994</v>
      </c>
      <c r="H13" s="173">
        <v>0</v>
      </c>
      <c r="I13" s="231">
        <v>-36.580776710000002</v>
      </c>
      <c r="J13" s="231">
        <v>6.7646466200000006</v>
      </c>
      <c r="K13" s="231">
        <v>6.7646466200000006</v>
      </c>
    </row>
    <row r="14" spans="2:14" ht="16.5" customHeight="1">
      <c r="B14" s="140" t="s">
        <v>152</v>
      </c>
      <c r="C14" s="215" t="s">
        <v>209</v>
      </c>
      <c r="D14" s="173">
        <v>0</v>
      </c>
      <c r="E14" s="231">
        <v>116.69202504</v>
      </c>
      <c r="F14" s="231">
        <v>116.69202504</v>
      </c>
      <c r="G14" s="231">
        <v>96.261259549999991</v>
      </c>
      <c r="H14" s="173">
        <v>0</v>
      </c>
      <c r="I14" s="231">
        <v>-66.543302890000007</v>
      </c>
      <c r="J14" s="231">
        <v>46.762307100000001</v>
      </c>
      <c r="K14" s="231">
        <v>46.762307100000001</v>
      </c>
    </row>
    <row r="15" spans="2:14" s="190" customFormat="1" ht="16.5" customHeight="1">
      <c r="B15" s="140" t="s">
        <v>153</v>
      </c>
      <c r="C15" s="279" t="s">
        <v>210</v>
      </c>
      <c r="D15" s="174">
        <v>7.2717929999999986E-2</v>
      </c>
      <c r="E15" s="174">
        <v>288.42871568999999</v>
      </c>
      <c r="F15" s="174">
        <v>288.42871568999999</v>
      </c>
      <c r="G15" s="174">
        <v>144.26589549000002</v>
      </c>
      <c r="H15" s="174">
        <v>0</v>
      </c>
      <c r="I15" s="174">
        <v>-153.98307174999999</v>
      </c>
      <c r="J15" s="174">
        <v>91.197366360000004</v>
      </c>
      <c r="K15" s="174">
        <v>91.197366360000004</v>
      </c>
    </row>
    <row r="16" spans="2:14" ht="16.5" customHeight="1">
      <c r="B16" s="241" t="s">
        <v>154</v>
      </c>
      <c r="C16" s="142" t="s">
        <v>193</v>
      </c>
      <c r="D16" s="172">
        <v>0</v>
      </c>
      <c r="E16" s="172">
        <v>0</v>
      </c>
      <c r="F16" s="172">
        <v>0</v>
      </c>
      <c r="G16" s="172">
        <v>0</v>
      </c>
      <c r="H16" s="172">
        <v>0</v>
      </c>
      <c r="I16" s="172">
        <v>0</v>
      </c>
      <c r="J16" s="172">
        <v>0</v>
      </c>
      <c r="K16" s="172">
        <v>0</v>
      </c>
    </row>
    <row r="17" spans="2:11" ht="16.5" customHeight="1">
      <c r="B17" s="141" t="s">
        <v>155</v>
      </c>
      <c r="C17" s="142" t="s">
        <v>194</v>
      </c>
      <c r="D17" s="172">
        <v>0</v>
      </c>
      <c r="E17" s="232">
        <v>0</v>
      </c>
      <c r="F17" s="232">
        <v>0</v>
      </c>
      <c r="G17" s="232">
        <v>0</v>
      </c>
      <c r="H17" s="232">
        <v>0</v>
      </c>
      <c r="I17" s="232">
        <v>0</v>
      </c>
      <c r="J17" s="232">
        <v>0</v>
      </c>
      <c r="K17" s="232">
        <v>0</v>
      </c>
    </row>
    <row r="18" spans="2:11">
      <c r="B18" s="141">
        <v>100</v>
      </c>
      <c r="C18" s="142" t="s">
        <v>0</v>
      </c>
      <c r="D18" s="408">
        <v>7.2717929999999986E-2</v>
      </c>
      <c r="E18" s="408">
        <v>449.59447763999998</v>
      </c>
      <c r="F18" s="408">
        <v>449.59447763999998</v>
      </c>
      <c r="G18" s="408">
        <v>280.27135033999997</v>
      </c>
      <c r="H18" s="409">
        <v>0</v>
      </c>
      <c r="I18" s="408">
        <v>-257.10715134999998</v>
      </c>
      <c r="J18" s="408">
        <v>144.72432008000001</v>
      </c>
      <c r="K18" s="410">
        <v>144.72432008000001</v>
      </c>
    </row>
  </sheetData>
  <mergeCells count="9">
    <mergeCell ref="M2:N3"/>
    <mergeCell ref="D5:G5"/>
    <mergeCell ref="H5:I5"/>
    <mergeCell ref="J5:K5"/>
    <mergeCell ref="D6:D7"/>
    <mergeCell ref="E6:G6"/>
    <mergeCell ref="H6:H7"/>
    <mergeCell ref="I6:I7"/>
    <mergeCell ref="K6:K7"/>
  </mergeCells>
  <hyperlinks>
    <hyperlink ref="M2:N3" location="Index!A1" display="Return to Index" xr:uid="{273A8F63-2735-4900-A9EA-6D21C4DEC392}"/>
  </hyperlinks>
  <pageMargins left="0.7" right="0.7" top="0.75" bottom="0.75" header="0.3" footer="0.3"/>
  <pageSetup paperSize="9" orientation="portrait" r:id="rId1"/>
  <ignoredErrors>
    <ignoredError sqref="B9:B17 B8:C8" numberStoredAsText="1"/>
  </ignoredError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F4BDE-5200-4564-B2EC-C23BA05A9197}">
  <sheetPr codeName="Ark48"/>
  <dimension ref="B2:S30"/>
  <sheetViews>
    <sheetView zoomScale="90" zoomScaleNormal="90" workbookViewId="0"/>
  </sheetViews>
  <sheetFormatPr defaultColWidth="9.1796875" defaultRowHeight="14.5"/>
  <cols>
    <col min="1" max="1" width="9.1796875" style="117"/>
    <col min="2" max="2" width="9.26953125" style="117" customWidth="1"/>
    <col min="3" max="3" width="38.7265625" style="117" customWidth="1"/>
    <col min="4" max="15" width="14.26953125" style="117" customWidth="1"/>
    <col min="16" max="16384" width="9.1796875" style="117"/>
  </cols>
  <sheetData>
    <row r="2" spans="2:19" ht="19.5">
      <c r="B2" s="130" t="s">
        <v>1613</v>
      </c>
      <c r="C2" s="130"/>
      <c r="D2" s="130"/>
      <c r="E2" s="130"/>
      <c r="F2" s="130"/>
      <c r="G2" s="130"/>
      <c r="H2" s="130"/>
      <c r="I2" s="130"/>
      <c r="J2" s="130"/>
      <c r="K2" s="130"/>
      <c r="L2" s="130"/>
      <c r="M2" s="130"/>
      <c r="N2" s="130"/>
      <c r="O2" s="130"/>
      <c r="Q2" s="855" t="s">
        <v>180</v>
      </c>
      <c r="R2" s="856"/>
    </row>
    <row r="3" spans="2:19" ht="16">
      <c r="B3" s="604"/>
      <c r="C3" s="604"/>
      <c r="D3" s="604"/>
      <c r="E3" s="604"/>
      <c r="F3" s="604"/>
      <c r="G3" s="604"/>
      <c r="H3" s="604"/>
      <c r="I3" s="604"/>
      <c r="J3" s="604"/>
      <c r="K3" s="604"/>
      <c r="L3" s="604"/>
      <c r="M3" s="604"/>
      <c r="N3" s="604"/>
      <c r="O3" s="604"/>
      <c r="Q3" s="857"/>
      <c r="R3" s="858"/>
    </row>
    <row r="4" spans="2:19" ht="16">
      <c r="B4" s="605"/>
      <c r="C4" s="605"/>
      <c r="D4" s="605"/>
      <c r="E4" s="605"/>
      <c r="F4" s="605"/>
      <c r="G4" s="605"/>
      <c r="H4" s="605"/>
      <c r="I4" s="605"/>
      <c r="J4" s="605"/>
      <c r="K4" s="605"/>
      <c r="L4" s="605"/>
      <c r="M4" s="605"/>
      <c r="N4" s="605"/>
      <c r="O4" s="605"/>
    </row>
    <row r="5" spans="2:19">
      <c r="B5" s="128"/>
      <c r="C5" s="128"/>
      <c r="D5" s="913" t="s">
        <v>1614</v>
      </c>
      <c r="E5" s="914"/>
      <c r="F5" s="914"/>
      <c r="G5" s="914"/>
      <c r="H5" s="914"/>
      <c r="I5" s="914"/>
      <c r="J5" s="914"/>
      <c r="K5" s="914"/>
      <c r="L5" s="914"/>
      <c r="M5" s="914"/>
      <c r="N5" s="914"/>
      <c r="O5" s="914"/>
    </row>
    <row r="6" spans="2:19">
      <c r="B6" s="128"/>
      <c r="C6" s="128"/>
      <c r="D6" s="915" t="s">
        <v>195</v>
      </c>
      <c r="E6" s="916"/>
      <c r="F6" s="917"/>
      <c r="G6" s="868" t="s">
        <v>196</v>
      </c>
      <c r="H6" s="869"/>
      <c r="I6" s="869"/>
      <c r="J6" s="869"/>
      <c r="K6" s="869"/>
      <c r="L6" s="869"/>
      <c r="M6" s="869"/>
      <c r="N6" s="869"/>
      <c r="O6" s="869"/>
    </row>
    <row r="7" spans="2:19" ht="67.5">
      <c r="B7" s="664" t="str">
        <f>'EU PV1'!B5</f>
        <v>At 31 December 2024 (DKKm)</v>
      </c>
      <c r="C7" s="129"/>
      <c r="D7" s="606"/>
      <c r="E7" s="559" t="s">
        <v>1615</v>
      </c>
      <c r="F7" s="559" t="s">
        <v>1616</v>
      </c>
      <c r="G7" s="129"/>
      <c r="H7" s="559" t="s">
        <v>1617</v>
      </c>
      <c r="I7" s="559" t="s">
        <v>1618</v>
      </c>
      <c r="J7" s="559" t="s">
        <v>1619</v>
      </c>
      <c r="K7" s="559" t="s">
        <v>1620</v>
      </c>
      <c r="L7" s="559" t="s">
        <v>1621</v>
      </c>
      <c r="M7" s="559" t="s">
        <v>1622</v>
      </c>
      <c r="N7" s="559" t="s">
        <v>1623</v>
      </c>
      <c r="O7" s="559" t="s">
        <v>87</v>
      </c>
    </row>
    <row r="8" spans="2:19" ht="28">
      <c r="B8" s="607" t="s">
        <v>505</v>
      </c>
      <c r="C8" s="143" t="s">
        <v>506</v>
      </c>
      <c r="D8" s="187">
        <v>998.67372015000001</v>
      </c>
      <c r="E8" s="187">
        <v>998.67372015000001</v>
      </c>
      <c r="F8" s="187">
        <v>0</v>
      </c>
      <c r="G8" s="187">
        <v>0</v>
      </c>
      <c r="H8" s="187">
        <v>0</v>
      </c>
      <c r="I8" s="187">
        <v>0</v>
      </c>
      <c r="J8" s="187">
        <v>0</v>
      </c>
      <c r="K8" s="187">
        <v>0</v>
      </c>
      <c r="L8" s="187">
        <v>0</v>
      </c>
      <c r="M8" s="187">
        <v>0</v>
      </c>
      <c r="N8" s="187">
        <v>0</v>
      </c>
      <c r="O8" s="188">
        <v>0</v>
      </c>
    </row>
    <row r="9" spans="2:19">
      <c r="B9" s="608" t="s">
        <v>147</v>
      </c>
      <c r="C9" s="143" t="s">
        <v>86</v>
      </c>
      <c r="D9" s="187">
        <v>77723.407859359999</v>
      </c>
      <c r="E9" s="187">
        <v>77458.767588770002</v>
      </c>
      <c r="F9" s="187">
        <v>264.64027059</v>
      </c>
      <c r="G9" s="187">
        <v>1469.3266681800001</v>
      </c>
      <c r="H9" s="187">
        <v>1335.5187434000002</v>
      </c>
      <c r="I9" s="187">
        <v>6.7088887000000001</v>
      </c>
      <c r="J9" s="187">
        <v>2.695843</v>
      </c>
      <c r="K9" s="187">
        <v>5.1415126999999998</v>
      </c>
      <c r="L9" s="187">
        <v>4.4774637100000003</v>
      </c>
      <c r="M9" s="187">
        <v>1.0999999999999999E-2</v>
      </c>
      <c r="N9" s="187">
        <v>114.773216669999</v>
      </c>
      <c r="O9" s="188">
        <v>1469.3266681800001</v>
      </c>
    </row>
    <row r="10" spans="2:19" ht="19.5">
      <c r="B10" s="609" t="s">
        <v>148</v>
      </c>
      <c r="C10" s="610" t="s">
        <v>205</v>
      </c>
      <c r="D10" s="173">
        <v>0</v>
      </c>
      <c r="E10" s="173">
        <v>0</v>
      </c>
      <c r="F10" s="173">
        <v>0</v>
      </c>
      <c r="G10" s="173">
        <v>0</v>
      </c>
      <c r="H10" s="173">
        <v>0</v>
      </c>
      <c r="I10" s="173">
        <v>0</v>
      </c>
      <c r="J10" s="173">
        <v>0</v>
      </c>
      <c r="K10" s="173">
        <v>0</v>
      </c>
      <c r="L10" s="173">
        <v>0</v>
      </c>
      <c r="M10" s="173">
        <v>0</v>
      </c>
      <c r="N10" s="173">
        <v>0</v>
      </c>
      <c r="O10" s="176">
        <v>0</v>
      </c>
      <c r="S10" s="130"/>
    </row>
    <row r="11" spans="2:19">
      <c r="B11" s="609" t="s">
        <v>149</v>
      </c>
      <c r="C11" s="610" t="s">
        <v>206</v>
      </c>
      <c r="D11" s="173">
        <v>91.521131560000001</v>
      </c>
      <c r="E11" s="173">
        <v>91.521131560000001</v>
      </c>
      <c r="F11" s="173">
        <v>0</v>
      </c>
      <c r="G11" s="173">
        <v>0</v>
      </c>
      <c r="H11" s="173">
        <v>0</v>
      </c>
      <c r="I11" s="173">
        <v>0</v>
      </c>
      <c r="J11" s="173">
        <v>0</v>
      </c>
      <c r="K11" s="173">
        <v>0</v>
      </c>
      <c r="L11" s="173">
        <v>0</v>
      </c>
      <c r="M11" s="173">
        <v>0</v>
      </c>
      <c r="N11" s="173">
        <v>0</v>
      </c>
      <c r="O11" s="176">
        <v>0</v>
      </c>
    </row>
    <row r="12" spans="2:19">
      <c r="B12" s="609" t="s">
        <v>150</v>
      </c>
      <c r="C12" s="610" t="s">
        <v>207</v>
      </c>
      <c r="D12" s="173">
        <v>1343.35185899</v>
      </c>
      <c r="E12" s="173">
        <v>1119.6308992899999</v>
      </c>
      <c r="F12" s="173">
        <v>223.72095969999998</v>
      </c>
      <c r="G12" s="173">
        <v>0</v>
      </c>
      <c r="H12" s="173">
        <v>0</v>
      </c>
      <c r="I12" s="173">
        <v>0</v>
      </c>
      <c r="J12" s="173">
        <v>0</v>
      </c>
      <c r="K12" s="173">
        <v>0</v>
      </c>
      <c r="L12" s="173">
        <v>0</v>
      </c>
      <c r="M12" s="173">
        <v>0</v>
      </c>
      <c r="N12" s="173">
        <v>0</v>
      </c>
      <c r="O12" s="176">
        <v>0</v>
      </c>
    </row>
    <row r="13" spans="2:19">
      <c r="B13" s="609" t="s">
        <v>151</v>
      </c>
      <c r="C13" s="610" t="s">
        <v>208</v>
      </c>
      <c r="D13" s="173">
        <v>17248.119151729999</v>
      </c>
      <c r="E13" s="173">
        <v>17227.376338869999</v>
      </c>
      <c r="F13" s="173">
        <v>20.742812860000001</v>
      </c>
      <c r="G13" s="173">
        <v>98.652232549999894</v>
      </c>
      <c r="H13" s="173">
        <v>98.652232549999994</v>
      </c>
      <c r="I13" s="173">
        <v>0</v>
      </c>
      <c r="J13" s="173">
        <v>0</v>
      </c>
      <c r="K13" s="173">
        <v>0</v>
      </c>
      <c r="L13" s="173">
        <v>0</v>
      </c>
      <c r="M13" s="173">
        <v>0</v>
      </c>
      <c r="N13" s="173">
        <v>0</v>
      </c>
      <c r="O13" s="176">
        <v>98.652232549999894</v>
      </c>
    </row>
    <row r="14" spans="2:19">
      <c r="B14" s="609" t="s">
        <v>152</v>
      </c>
      <c r="C14" s="610" t="s">
        <v>209</v>
      </c>
      <c r="D14" s="173">
        <v>27891.048034619998</v>
      </c>
      <c r="E14" s="173">
        <v>27882.219222099997</v>
      </c>
      <c r="F14" s="173">
        <v>8.8288125199999996</v>
      </c>
      <c r="G14" s="173">
        <v>623.81139227999995</v>
      </c>
      <c r="H14" s="173">
        <v>614.57197324000003</v>
      </c>
      <c r="I14" s="173">
        <v>4.5912895499999999</v>
      </c>
      <c r="J14" s="173">
        <v>0.58739945999999998</v>
      </c>
      <c r="K14" s="173">
        <v>1.4968791699999999</v>
      </c>
      <c r="L14" s="173">
        <v>2.5638508600000001</v>
      </c>
      <c r="M14" s="173">
        <v>0</v>
      </c>
      <c r="N14" s="173">
        <v>0</v>
      </c>
      <c r="O14" s="176">
        <v>623.81139227999995</v>
      </c>
    </row>
    <row r="15" spans="2:19">
      <c r="B15" s="609" t="s">
        <v>153</v>
      </c>
      <c r="C15" s="611" t="s">
        <v>239</v>
      </c>
      <c r="D15" s="612">
        <v>26778.31192136</v>
      </c>
      <c r="E15" s="613">
        <v>26769.483108839999</v>
      </c>
      <c r="F15" s="613">
        <v>8.8288125199999996</v>
      </c>
      <c r="G15" s="613">
        <v>623.81074427999999</v>
      </c>
      <c r="H15" s="613">
        <v>614.57132523999996</v>
      </c>
      <c r="I15" s="613">
        <v>4.5912895499999999</v>
      </c>
      <c r="J15" s="613">
        <v>0.58739945999999998</v>
      </c>
      <c r="K15" s="613">
        <v>1.4968791699999999</v>
      </c>
      <c r="L15" s="613">
        <v>2.5638508600000001</v>
      </c>
      <c r="M15" s="613">
        <v>0</v>
      </c>
      <c r="N15" s="613">
        <v>0</v>
      </c>
      <c r="O15" s="614">
        <v>623.81074427999999</v>
      </c>
    </row>
    <row r="16" spans="2:19">
      <c r="B16" s="609" t="s">
        <v>154</v>
      </c>
      <c r="C16" s="610" t="s">
        <v>210</v>
      </c>
      <c r="D16" s="173">
        <v>31149.367682460001</v>
      </c>
      <c r="E16" s="173">
        <v>31138.019996949999</v>
      </c>
      <c r="F16" s="173">
        <v>11.34768551</v>
      </c>
      <c r="G16" s="173">
        <v>746.86304335</v>
      </c>
      <c r="H16" s="173">
        <v>622.29453761000002</v>
      </c>
      <c r="I16" s="173">
        <v>2.1175991499999998</v>
      </c>
      <c r="J16" s="173">
        <v>2.1084435400000001</v>
      </c>
      <c r="K16" s="173">
        <v>3.6446335299999997</v>
      </c>
      <c r="L16" s="173">
        <v>1.91361285</v>
      </c>
      <c r="M16" s="173">
        <v>1.0999999999999999E-2</v>
      </c>
      <c r="N16" s="173">
        <v>114.773216669999</v>
      </c>
      <c r="O16" s="176">
        <v>746.86304335</v>
      </c>
    </row>
    <row r="17" spans="2:15">
      <c r="B17" s="608" t="s">
        <v>155</v>
      </c>
      <c r="C17" s="143" t="s">
        <v>228</v>
      </c>
      <c r="D17" s="187">
        <v>13200.467113000001</v>
      </c>
      <c r="E17" s="187">
        <v>13200.467113000001</v>
      </c>
      <c r="F17" s="187">
        <v>0</v>
      </c>
      <c r="G17" s="187">
        <v>0</v>
      </c>
      <c r="H17" s="187">
        <v>0</v>
      </c>
      <c r="I17" s="187">
        <v>0</v>
      </c>
      <c r="J17" s="187">
        <v>0</v>
      </c>
      <c r="K17" s="187">
        <v>0</v>
      </c>
      <c r="L17" s="187">
        <v>0</v>
      </c>
      <c r="M17" s="187">
        <v>0</v>
      </c>
      <c r="N17" s="187">
        <v>0</v>
      </c>
      <c r="O17" s="188">
        <v>0</v>
      </c>
    </row>
    <row r="18" spans="2:15">
      <c r="B18" s="609" t="s">
        <v>156</v>
      </c>
      <c r="C18" s="610" t="s">
        <v>205</v>
      </c>
      <c r="D18" s="173">
        <v>0</v>
      </c>
      <c r="E18" s="173">
        <v>0</v>
      </c>
      <c r="F18" s="173">
        <v>0</v>
      </c>
      <c r="G18" s="173">
        <v>0</v>
      </c>
      <c r="H18" s="173">
        <v>0</v>
      </c>
      <c r="I18" s="173">
        <v>0</v>
      </c>
      <c r="J18" s="173">
        <v>0</v>
      </c>
      <c r="K18" s="173">
        <v>0</v>
      </c>
      <c r="L18" s="173">
        <v>0</v>
      </c>
      <c r="M18" s="173">
        <v>0</v>
      </c>
      <c r="N18" s="173">
        <v>0</v>
      </c>
      <c r="O18" s="176">
        <v>0</v>
      </c>
    </row>
    <row r="19" spans="2:15">
      <c r="B19" s="609" t="s">
        <v>157</v>
      </c>
      <c r="C19" s="610" t="s">
        <v>206</v>
      </c>
      <c r="D19" s="173">
        <v>0</v>
      </c>
      <c r="E19" s="173">
        <v>0</v>
      </c>
      <c r="F19" s="173">
        <v>0</v>
      </c>
      <c r="G19" s="173">
        <v>0</v>
      </c>
      <c r="H19" s="173">
        <v>0</v>
      </c>
      <c r="I19" s="173">
        <v>0</v>
      </c>
      <c r="J19" s="173">
        <v>0</v>
      </c>
      <c r="K19" s="173">
        <v>0</v>
      </c>
      <c r="L19" s="173">
        <v>0</v>
      </c>
      <c r="M19" s="173">
        <v>0</v>
      </c>
      <c r="N19" s="173">
        <v>0</v>
      </c>
      <c r="O19" s="176">
        <v>0</v>
      </c>
    </row>
    <row r="20" spans="2:15">
      <c r="B20" s="609" t="s">
        <v>158</v>
      </c>
      <c r="C20" s="610" t="s">
        <v>207</v>
      </c>
      <c r="D20" s="173">
        <v>13200.467113000001</v>
      </c>
      <c r="E20" s="173">
        <v>13200.467113000001</v>
      </c>
      <c r="F20" s="173">
        <v>0</v>
      </c>
      <c r="G20" s="173">
        <v>0</v>
      </c>
      <c r="H20" s="173">
        <v>0</v>
      </c>
      <c r="I20" s="173">
        <v>0</v>
      </c>
      <c r="J20" s="173">
        <v>0</v>
      </c>
      <c r="K20" s="173">
        <v>0</v>
      </c>
      <c r="L20" s="173">
        <v>0</v>
      </c>
      <c r="M20" s="173">
        <v>0</v>
      </c>
      <c r="N20" s="173">
        <v>0</v>
      </c>
      <c r="O20" s="176">
        <v>0</v>
      </c>
    </row>
    <row r="21" spans="2:15">
      <c r="B21" s="609" t="s">
        <v>229</v>
      </c>
      <c r="C21" s="610" t="s">
        <v>208</v>
      </c>
      <c r="D21" s="173">
        <v>0</v>
      </c>
      <c r="E21" s="173">
        <v>0</v>
      </c>
      <c r="F21" s="173">
        <v>0</v>
      </c>
      <c r="G21" s="173">
        <v>0</v>
      </c>
      <c r="H21" s="173">
        <v>0</v>
      </c>
      <c r="I21" s="173">
        <v>0</v>
      </c>
      <c r="J21" s="173">
        <v>0</v>
      </c>
      <c r="K21" s="173">
        <v>0</v>
      </c>
      <c r="L21" s="173">
        <v>0</v>
      </c>
      <c r="M21" s="173">
        <v>0</v>
      </c>
      <c r="N21" s="173">
        <v>0</v>
      </c>
      <c r="O21" s="176">
        <v>0</v>
      </c>
    </row>
    <row r="22" spans="2:15">
      <c r="B22" s="609" t="s">
        <v>230</v>
      </c>
      <c r="C22" s="610" t="s">
        <v>209</v>
      </c>
      <c r="D22" s="173">
        <v>0</v>
      </c>
      <c r="E22" s="173">
        <v>0</v>
      </c>
      <c r="F22" s="173">
        <v>0</v>
      </c>
      <c r="G22" s="173">
        <v>0</v>
      </c>
      <c r="H22" s="173">
        <v>0</v>
      </c>
      <c r="I22" s="173">
        <v>0</v>
      </c>
      <c r="J22" s="173">
        <v>0</v>
      </c>
      <c r="K22" s="173">
        <v>0</v>
      </c>
      <c r="L22" s="173">
        <v>0</v>
      </c>
      <c r="M22" s="173">
        <v>0</v>
      </c>
      <c r="N22" s="173">
        <v>0</v>
      </c>
      <c r="O22" s="176">
        <v>0</v>
      </c>
    </row>
    <row r="23" spans="2:15">
      <c r="B23" s="608" t="s">
        <v>231</v>
      </c>
      <c r="C23" s="143" t="s">
        <v>507</v>
      </c>
      <c r="D23" s="187">
        <v>38287.035484349995</v>
      </c>
      <c r="E23" s="615"/>
      <c r="F23" s="615"/>
      <c r="G23" s="187">
        <v>150.43404814000002</v>
      </c>
      <c r="H23" s="615"/>
      <c r="I23" s="615"/>
      <c r="J23" s="615"/>
      <c r="K23" s="615"/>
      <c r="L23" s="615"/>
      <c r="M23" s="615"/>
      <c r="N23" s="615"/>
      <c r="O23" s="188">
        <v>0</v>
      </c>
    </row>
    <row r="24" spans="2:15">
      <c r="B24" s="609" t="s">
        <v>232</v>
      </c>
      <c r="C24" s="610" t="s">
        <v>205</v>
      </c>
      <c r="D24" s="173">
        <v>0</v>
      </c>
      <c r="E24" s="616"/>
      <c r="F24" s="616"/>
      <c r="G24" s="173">
        <v>0</v>
      </c>
      <c r="H24" s="616"/>
      <c r="I24" s="616"/>
      <c r="J24" s="616"/>
      <c r="K24" s="616"/>
      <c r="L24" s="616"/>
      <c r="M24" s="616"/>
      <c r="N24" s="616"/>
      <c r="O24" s="176">
        <v>0</v>
      </c>
    </row>
    <row r="25" spans="2:15">
      <c r="B25" s="609" t="s">
        <v>233</v>
      </c>
      <c r="C25" s="610" t="s">
        <v>206</v>
      </c>
      <c r="D25" s="173">
        <v>216.333881789999</v>
      </c>
      <c r="E25" s="616"/>
      <c r="F25" s="616"/>
      <c r="G25" s="173">
        <v>4.9352E-2</v>
      </c>
      <c r="H25" s="616"/>
      <c r="I25" s="616"/>
      <c r="J25" s="616"/>
      <c r="K25" s="616"/>
      <c r="L25" s="616"/>
      <c r="M25" s="616"/>
      <c r="N25" s="616"/>
      <c r="O25" s="176">
        <v>0</v>
      </c>
    </row>
    <row r="26" spans="2:15">
      <c r="B26" s="609" t="s">
        <v>234</v>
      </c>
      <c r="C26" s="610" t="s">
        <v>207</v>
      </c>
      <c r="D26" s="173">
        <v>2868.9607564199896</v>
      </c>
      <c r="E26" s="616"/>
      <c r="F26" s="616"/>
      <c r="G26" s="173">
        <v>0</v>
      </c>
      <c r="H26" s="616"/>
      <c r="I26" s="616"/>
      <c r="J26" s="616"/>
      <c r="K26" s="616"/>
      <c r="L26" s="616"/>
      <c r="M26" s="616"/>
      <c r="N26" s="616"/>
      <c r="O26" s="176">
        <v>0</v>
      </c>
    </row>
    <row r="27" spans="2:15">
      <c r="B27" s="609" t="s">
        <v>235</v>
      </c>
      <c r="C27" s="610" t="s">
        <v>208</v>
      </c>
      <c r="D27" s="173">
        <v>1435.0785540699999</v>
      </c>
      <c r="E27" s="616"/>
      <c r="F27" s="616"/>
      <c r="G27" s="173">
        <v>0.95070763999999897</v>
      </c>
      <c r="H27" s="616"/>
      <c r="I27" s="616"/>
      <c r="J27" s="616"/>
      <c r="K27" s="616"/>
      <c r="L27" s="616"/>
      <c r="M27" s="616"/>
      <c r="N27" s="616"/>
      <c r="O27" s="176">
        <v>0</v>
      </c>
    </row>
    <row r="28" spans="2:15">
      <c r="B28" s="609" t="s">
        <v>236</v>
      </c>
      <c r="C28" s="610" t="s">
        <v>209</v>
      </c>
      <c r="D28" s="173">
        <v>13028.928324410001</v>
      </c>
      <c r="E28" s="616"/>
      <c r="F28" s="616"/>
      <c r="G28" s="173">
        <v>60.774288120000001</v>
      </c>
      <c r="H28" s="616"/>
      <c r="I28" s="616"/>
      <c r="J28" s="616"/>
      <c r="K28" s="616"/>
      <c r="L28" s="616"/>
      <c r="M28" s="616"/>
      <c r="N28" s="616"/>
      <c r="O28" s="176">
        <v>0</v>
      </c>
    </row>
    <row r="29" spans="2:15">
      <c r="B29" s="609" t="s">
        <v>237</v>
      </c>
      <c r="C29" s="610" t="s">
        <v>210</v>
      </c>
      <c r="D29" s="173">
        <v>20737.733967660002</v>
      </c>
      <c r="E29" s="616"/>
      <c r="F29" s="616"/>
      <c r="G29" s="173">
        <v>88.659700380000004</v>
      </c>
      <c r="H29" s="616"/>
      <c r="I29" s="616"/>
      <c r="J29" s="616"/>
      <c r="K29" s="616"/>
      <c r="L29" s="616"/>
      <c r="M29" s="616"/>
      <c r="N29" s="616"/>
      <c r="O29" s="176">
        <v>0</v>
      </c>
    </row>
    <row r="30" spans="2:15">
      <c r="B30" s="608" t="s">
        <v>238</v>
      </c>
      <c r="C30" s="143" t="s">
        <v>0</v>
      </c>
      <c r="D30" s="617">
        <v>130209.58417685999</v>
      </c>
      <c r="E30" s="617"/>
      <c r="F30" s="617"/>
      <c r="G30" s="617">
        <v>1619.76071632</v>
      </c>
      <c r="H30" s="617"/>
      <c r="I30" s="617"/>
      <c r="J30" s="617"/>
      <c r="K30" s="617"/>
      <c r="L30" s="617"/>
      <c r="M30" s="617"/>
      <c r="N30" s="617"/>
      <c r="O30" s="618">
        <v>1469.3266681800001</v>
      </c>
    </row>
  </sheetData>
  <mergeCells count="4">
    <mergeCell ref="Q2:R3"/>
    <mergeCell ref="D5:O5"/>
    <mergeCell ref="D6:F6"/>
    <mergeCell ref="G6:O6"/>
  </mergeCells>
  <hyperlinks>
    <hyperlink ref="Q2:R3" location="Index!A1" display="Return to Index" xr:uid="{AF321DAA-1078-4BD9-8235-68EEAFE6BB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01AD-67C8-4835-B59F-FD5361E5824A}">
  <sheetPr codeName="Ark3"/>
  <dimension ref="A2:J105"/>
  <sheetViews>
    <sheetView zoomScale="90" zoomScaleNormal="90" workbookViewId="0"/>
  </sheetViews>
  <sheetFormatPr defaultColWidth="9.1796875" defaultRowHeight="13.5"/>
  <cols>
    <col min="1" max="1" width="11.26953125" style="263" customWidth="1"/>
    <col min="2" max="2" width="110" style="50" customWidth="1"/>
    <col min="3" max="3" width="21.7265625" style="77" customWidth="1"/>
    <col min="4" max="4" width="11.81640625" style="2" bestFit="1" customWidth="1"/>
    <col min="5" max="5" width="23.26953125" style="50" bestFit="1" customWidth="1"/>
    <col min="6" max="16384" width="9.1796875" style="50"/>
  </cols>
  <sheetData>
    <row r="2" spans="1:10" ht="19.5">
      <c r="B2" s="105" t="s">
        <v>1981</v>
      </c>
      <c r="C2" s="430"/>
    </row>
    <row r="3" spans="1:10" ht="14">
      <c r="C3" s="85" t="s">
        <v>865</v>
      </c>
    </row>
    <row r="4" spans="1:10" ht="14">
      <c r="B4" s="38" t="s">
        <v>224</v>
      </c>
      <c r="D4" s="38"/>
      <c r="E4" s="38"/>
    </row>
    <row r="5" spans="1:10">
      <c r="A5" s="7"/>
      <c r="B5" s="10" t="s">
        <v>290</v>
      </c>
      <c r="C5" s="431" t="s">
        <v>860</v>
      </c>
      <c r="E5" s="2"/>
    </row>
    <row r="6" spans="1:10">
      <c r="A6" s="7"/>
      <c r="B6" s="10" t="s">
        <v>362</v>
      </c>
      <c r="C6" s="431" t="s">
        <v>862</v>
      </c>
      <c r="E6" s="2"/>
    </row>
    <row r="7" spans="1:10">
      <c r="A7" s="7"/>
      <c r="B7" s="10" t="s">
        <v>1478</v>
      </c>
      <c r="C7" s="431" t="s">
        <v>1476</v>
      </c>
      <c r="E7" s="2"/>
    </row>
    <row r="8" spans="1:10">
      <c r="A8" s="7"/>
      <c r="B8" s="10" t="s">
        <v>181</v>
      </c>
      <c r="C8" s="431" t="s">
        <v>861</v>
      </c>
      <c r="E8" s="2"/>
    </row>
    <row r="9" spans="1:10">
      <c r="A9" s="7"/>
      <c r="B9" s="10" t="s">
        <v>1530</v>
      </c>
      <c r="C9" s="431" t="s">
        <v>1477</v>
      </c>
      <c r="E9" s="2"/>
    </row>
    <row r="10" spans="1:10">
      <c r="A10" s="7"/>
      <c r="B10" s="2" t="s">
        <v>1823</v>
      </c>
      <c r="C10" s="431" t="s">
        <v>1820</v>
      </c>
      <c r="E10" s="2"/>
    </row>
    <row r="11" spans="1:10">
      <c r="A11" s="7"/>
      <c r="B11" s="2" t="s">
        <v>1824</v>
      </c>
      <c r="C11" s="431" t="s">
        <v>1821</v>
      </c>
      <c r="E11" s="2"/>
    </row>
    <row r="12" spans="1:10">
      <c r="A12" s="7"/>
      <c r="B12" s="2" t="s">
        <v>1825</v>
      </c>
      <c r="C12" s="431" t="s">
        <v>1822</v>
      </c>
      <c r="E12" s="2"/>
    </row>
    <row r="13" spans="1:10">
      <c r="B13" s="10"/>
      <c r="C13" s="431"/>
    </row>
    <row r="14" spans="1:10" ht="14">
      <c r="B14" s="157" t="s">
        <v>367</v>
      </c>
      <c r="C14" s="431"/>
    </row>
    <row r="15" spans="1:10">
      <c r="A15" s="7"/>
      <c r="B15" s="10" t="s">
        <v>366</v>
      </c>
      <c r="C15" s="431" t="s">
        <v>863</v>
      </c>
      <c r="E15" s="2"/>
      <c r="F15" s="156"/>
      <c r="G15" s="156"/>
      <c r="H15" s="156"/>
      <c r="I15" s="156"/>
      <c r="J15" s="156"/>
    </row>
    <row r="16" spans="1:10">
      <c r="A16" s="7"/>
      <c r="B16" s="10" t="s">
        <v>415</v>
      </c>
      <c r="C16" s="431" t="s">
        <v>864</v>
      </c>
      <c r="E16" s="2"/>
    </row>
    <row r="17" spans="1:5">
      <c r="B17" s="10"/>
      <c r="C17" s="431"/>
    </row>
    <row r="18" spans="1:5" ht="14">
      <c r="B18" s="157" t="s">
        <v>1455</v>
      </c>
      <c r="C18" s="431"/>
    </row>
    <row r="19" spans="1:5" ht="27">
      <c r="A19" s="7"/>
      <c r="B19" s="9" t="s">
        <v>1456</v>
      </c>
      <c r="C19" s="431" t="s">
        <v>1457</v>
      </c>
      <c r="E19" s="2"/>
    </row>
    <row r="20" spans="1:5" ht="27">
      <c r="A20" s="7"/>
      <c r="B20" s="9" t="s">
        <v>1458</v>
      </c>
      <c r="C20" s="431" t="s">
        <v>1459</v>
      </c>
      <c r="E20" s="2"/>
    </row>
    <row r="21" spans="1:5">
      <c r="A21" s="7"/>
      <c r="B21" s="10" t="s">
        <v>1460</v>
      </c>
      <c r="C21" s="431" t="s">
        <v>1461</v>
      </c>
      <c r="E21" s="2"/>
    </row>
    <row r="22" spans="1:5" ht="27">
      <c r="A22" s="7"/>
      <c r="B22" s="9" t="s">
        <v>1462</v>
      </c>
      <c r="C22" s="431" t="s">
        <v>1463</v>
      </c>
      <c r="E22" s="2"/>
    </row>
    <row r="23" spans="1:5">
      <c r="B23" s="156"/>
      <c r="C23" s="431"/>
    </row>
    <row r="24" spans="1:5" ht="14">
      <c r="B24" s="157" t="s">
        <v>226</v>
      </c>
      <c r="C24" s="431"/>
    </row>
    <row r="25" spans="1:5">
      <c r="A25" s="7"/>
      <c r="B25" s="10" t="s">
        <v>478</v>
      </c>
      <c r="C25" s="431" t="s">
        <v>866</v>
      </c>
      <c r="E25" s="2"/>
    </row>
    <row r="26" spans="1:5">
      <c r="A26" s="7"/>
      <c r="B26" s="10" t="s">
        <v>479</v>
      </c>
      <c r="C26" s="431" t="s">
        <v>867</v>
      </c>
      <c r="E26" s="2"/>
    </row>
    <row r="27" spans="1:5">
      <c r="B27" s="10" t="s">
        <v>480</v>
      </c>
      <c r="C27" s="431" t="s">
        <v>868</v>
      </c>
      <c r="E27" s="2"/>
    </row>
    <row r="28" spans="1:5">
      <c r="B28" s="10" t="s">
        <v>481</v>
      </c>
      <c r="C28" s="431" t="s">
        <v>869</v>
      </c>
      <c r="E28" s="2"/>
    </row>
    <row r="29" spans="1:5">
      <c r="A29" s="7"/>
      <c r="B29" s="10" t="s">
        <v>183</v>
      </c>
      <c r="C29" s="431" t="s">
        <v>870</v>
      </c>
      <c r="E29" s="2"/>
    </row>
    <row r="30" spans="1:5">
      <c r="A30" s="7"/>
      <c r="B30" s="10"/>
      <c r="C30" s="431"/>
    </row>
    <row r="31" spans="1:5" ht="14">
      <c r="A31" s="223"/>
      <c r="B31" s="157" t="s">
        <v>223</v>
      </c>
      <c r="C31" s="431"/>
    </row>
    <row r="32" spans="1:5" ht="27">
      <c r="A32" s="223"/>
      <c r="B32" s="9" t="s">
        <v>486</v>
      </c>
      <c r="C32" s="431" t="s">
        <v>871</v>
      </c>
      <c r="E32" s="2"/>
    </row>
    <row r="33" spans="1:5">
      <c r="A33" s="223"/>
      <c r="B33" s="10" t="s">
        <v>487</v>
      </c>
      <c r="C33" s="431" t="s">
        <v>872</v>
      </c>
      <c r="E33" s="2"/>
    </row>
    <row r="34" spans="1:5">
      <c r="A34" s="7"/>
      <c r="B34" s="10"/>
      <c r="C34" s="431"/>
    </row>
    <row r="35" spans="1:5" ht="14">
      <c r="A35" s="7"/>
      <c r="B35" s="157" t="s">
        <v>225</v>
      </c>
      <c r="C35" s="431"/>
    </row>
    <row r="36" spans="1:5">
      <c r="A36" s="7"/>
      <c r="B36" s="10" t="s">
        <v>1453</v>
      </c>
      <c r="C36" s="431" t="s">
        <v>873</v>
      </c>
      <c r="E36" s="2"/>
    </row>
    <row r="37" spans="1:5">
      <c r="A37" s="7"/>
      <c r="B37" s="10" t="s">
        <v>510</v>
      </c>
      <c r="C37" s="431" t="s">
        <v>874</v>
      </c>
      <c r="E37" s="2"/>
    </row>
    <row r="38" spans="1:5">
      <c r="B38" s="10" t="s">
        <v>509</v>
      </c>
      <c r="C38" s="431" t="s">
        <v>875</v>
      </c>
      <c r="E38" s="2"/>
    </row>
    <row r="39" spans="1:5">
      <c r="B39" s="10" t="s">
        <v>518</v>
      </c>
      <c r="C39" s="431" t="s">
        <v>876</v>
      </c>
      <c r="E39" s="2"/>
    </row>
    <row r="40" spans="1:5">
      <c r="A40" s="7"/>
      <c r="B40" s="10" t="s">
        <v>1741</v>
      </c>
      <c r="C40" s="431" t="s">
        <v>1464</v>
      </c>
      <c r="E40" s="2"/>
    </row>
    <row r="41" spans="1:5" ht="18.75" customHeight="1">
      <c r="B41" s="10" t="s">
        <v>525</v>
      </c>
      <c r="C41" s="431" t="s">
        <v>878</v>
      </c>
      <c r="E41" s="2"/>
    </row>
    <row r="42" spans="1:5">
      <c r="B42" s="10" t="s">
        <v>545</v>
      </c>
      <c r="C42" s="431" t="s">
        <v>877</v>
      </c>
      <c r="E42" s="2"/>
    </row>
    <row r="43" spans="1:5">
      <c r="A43" s="223"/>
      <c r="B43" s="10" t="s">
        <v>546</v>
      </c>
      <c r="C43" s="431" t="s">
        <v>879</v>
      </c>
      <c r="E43" s="2"/>
    </row>
    <row r="44" spans="1:5">
      <c r="A44" s="223"/>
      <c r="B44" s="156" t="s">
        <v>554</v>
      </c>
      <c r="C44" s="431" t="s">
        <v>880</v>
      </c>
      <c r="E44" s="2"/>
    </row>
    <row r="45" spans="1:5">
      <c r="A45" s="223"/>
      <c r="B45" s="156" t="s">
        <v>182</v>
      </c>
      <c r="C45" s="431" t="s">
        <v>881</v>
      </c>
      <c r="E45" s="2"/>
    </row>
    <row r="46" spans="1:5">
      <c r="B46" s="156"/>
      <c r="C46" s="431"/>
    </row>
    <row r="47" spans="1:5" ht="14">
      <c r="B47" s="157" t="s">
        <v>34</v>
      </c>
      <c r="C47" s="431"/>
    </row>
    <row r="48" spans="1:5">
      <c r="A48" s="7"/>
      <c r="B48" s="10" t="s">
        <v>185</v>
      </c>
      <c r="C48" s="431" t="s">
        <v>882</v>
      </c>
      <c r="E48" s="2"/>
    </row>
    <row r="49" spans="1:5">
      <c r="A49" s="7"/>
      <c r="B49" s="10"/>
      <c r="C49" s="431"/>
    </row>
    <row r="50" spans="1:5" ht="14">
      <c r="A50" s="7"/>
      <c r="B50" s="157" t="s">
        <v>37</v>
      </c>
      <c r="C50" s="431"/>
    </row>
    <row r="51" spans="1:5" ht="27">
      <c r="A51" s="7"/>
      <c r="B51" s="9" t="s">
        <v>1465</v>
      </c>
      <c r="C51" s="431" t="s">
        <v>1742</v>
      </c>
      <c r="E51" s="2"/>
    </row>
    <row r="52" spans="1:5">
      <c r="A52" s="7"/>
      <c r="B52" s="156"/>
      <c r="C52" s="431"/>
    </row>
    <row r="53" spans="1:5" ht="14">
      <c r="A53" s="7"/>
      <c r="B53" s="157" t="s">
        <v>264</v>
      </c>
      <c r="C53" s="431"/>
    </row>
    <row r="54" spans="1:5">
      <c r="B54" s="42" t="s">
        <v>689</v>
      </c>
      <c r="C54" s="431" t="s">
        <v>883</v>
      </c>
      <c r="E54" s="2"/>
    </row>
    <row r="55" spans="1:5">
      <c r="A55" s="7"/>
      <c r="B55" s="42" t="s">
        <v>583</v>
      </c>
      <c r="C55" s="431" t="s">
        <v>884</v>
      </c>
      <c r="E55" s="2"/>
    </row>
    <row r="56" spans="1:5">
      <c r="A56" s="7"/>
      <c r="B56" s="42" t="s">
        <v>626</v>
      </c>
      <c r="C56" s="431" t="s">
        <v>885</v>
      </c>
      <c r="E56" s="2"/>
    </row>
    <row r="57" spans="1:5">
      <c r="A57" s="7"/>
      <c r="B57" s="42" t="s">
        <v>1466</v>
      </c>
      <c r="C57" s="431" t="s">
        <v>1743</v>
      </c>
      <c r="E57" s="2"/>
    </row>
    <row r="58" spans="1:5">
      <c r="B58" s="667"/>
      <c r="C58" s="431"/>
    </row>
    <row r="59" spans="1:5" ht="14">
      <c r="B59" s="157" t="s">
        <v>227</v>
      </c>
      <c r="C59" s="431"/>
    </row>
    <row r="60" spans="1:5">
      <c r="B60" s="156" t="s">
        <v>184</v>
      </c>
      <c r="C60" s="431" t="s">
        <v>886</v>
      </c>
      <c r="E60" s="2"/>
    </row>
    <row r="61" spans="1:5">
      <c r="B61" s="10" t="s">
        <v>652</v>
      </c>
      <c r="C61" s="431" t="s">
        <v>887</v>
      </c>
      <c r="E61" s="2"/>
    </row>
    <row r="62" spans="1:5">
      <c r="B62" s="156" t="s">
        <v>653</v>
      </c>
      <c r="C62" s="431" t="s">
        <v>888</v>
      </c>
      <c r="E62" s="2"/>
    </row>
    <row r="63" spans="1:5">
      <c r="B63" s="156"/>
      <c r="C63" s="431"/>
    </row>
    <row r="64" spans="1:5" ht="14">
      <c r="B64" s="157" t="s">
        <v>1467</v>
      </c>
      <c r="C64" s="431"/>
    </row>
    <row r="65" spans="2:5">
      <c r="B65" s="10" t="s">
        <v>1468</v>
      </c>
      <c r="C65" s="431" t="s">
        <v>1744</v>
      </c>
      <c r="E65" s="2"/>
    </row>
    <row r="66" spans="2:5">
      <c r="B66" s="10" t="s">
        <v>1469</v>
      </c>
      <c r="C66" s="431" t="s">
        <v>1747</v>
      </c>
      <c r="E66" s="2"/>
    </row>
    <row r="67" spans="2:5">
      <c r="B67" s="10" t="s">
        <v>1470</v>
      </c>
      <c r="C67" s="431" t="s">
        <v>1745</v>
      </c>
      <c r="E67" s="2"/>
    </row>
    <row r="68" spans="2:5">
      <c r="B68" s="10" t="s">
        <v>1471</v>
      </c>
      <c r="C68" s="431" t="s">
        <v>1746</v>
      </c>
      <c r="E68" s="2"/>
    </row>
    <row r="69" spans="2:5">
      <c r="B69" s="156"/>
      <c r="C69" s="431"/>
    </row>
    <row r="70" spans="2:5" ht="14">
      <c r="B70" s="157" t="s">
        <v>562</v>
      </c>
      <c r="C70" s="431"/>
    </row>
    <row r="71" spans="2:5">
      <c r="B71" s="10" t="s">
        <v>831</v>
      </c>
      <c r="C71" s="431" t="s">
        <v>890</v>
      </c>
      <c r="E71" s="2"/>
    </row>
    <row r="72" spans="2:5">
      <c r="B72" s="10" t="s">
        <v>563</v>
      </c>
      <c r="C72" s="431" t="s">
        <v>889</v>
      </c>
      <c r="E72" s="2"/>
    </row>
    <row r="73" spans="2:5">
      <c r="B73" s="156"/>
      <c r="C73" s="431"/>
    </row>
    <row r="74" spans="2:5" ht="14">
      <c r="B74" s="157" t="s">
        <v>1472</v>
      </c>
      <c r="C74" s="431"/>
    </row>
    <row r="75" spans="2:5">
      <c r="B75" s="10" t="s">
        <v>1473</v>
      </c>
      <c r="C75" s="431" t="s">
        <v>1748</v>
      </c>
      <c r="E75" s="2"/>
    </row>
    <row r="76" spans="2:5">
      <c r="B76" s="10" t="s">
        <v>1474</v>
      </c>
      <c r="C76" s="431" t="s">
        <v>1749</v>
      </c>
      <c r="E76" s="2"/>
    </row>
    <row r="77" spans="2:5" ht="27">
      <c r="B77" s="9" t="s">
        <v>1475</v>
      </c>
      <c r="C77" s="431" t="s">
        <v>1750</v>
      </c>
      <c r="E77" s="2"/>
    </row>
    <row r="79" spans="2:5" ht="14">
      <c r="B79" s="38" t="s">
        <v>891</v>
      </c>
      <c r="C79" s="431"/>
      <c r="E79" s="2"/>
    </row>
    <row r="80" spans="2:5">
      <c r="B80" s="2" t="s">
        <v>1446</v>
      </c>
      <c r="C80" s="431" t="s">
        <v>1965</v>
      </c>
      <c r="E80" s="2"/>
    </row>
    <row r="81" spans="2:5">
      <c r="B81" s="2" t="s">
        <v>1447</v>
      </c>
      <c r="C81" s="431" t="s">
        <v>1966</v>
      </c>
      <c r="E81" s="2"/>
    </row>
    <row r="82" spans="2:5">
      <c r="B82" s="2" t="s">
        <v>1448</v>
      </c>
      <c r="C82" s="431" t="s">
        <v>1967</v>
      </c>
      <c r="E82" s="2"/>
    </row>
    <row r="83" spans="2:5" ht="27">
      <c r="B83" s="235" t="s">
        <v>1444</v>
      </c>
      <c r="C83" s="431" t="s">
        <v>1968</v>
      </c>
      <c r="E83" s="2"/>
    </row>
    <row r="84" spans="2:5" ht="27">
      <c r="B84" s="235" t="s">
        <v>1443</v>
      </c>
      <c r="C84" s="431" t="s">
        <v>1969</v>
      </c>
      <c r="E84" s="2"/>
    </row>
    <row r="85" spans="2:5">
      <c r="B85" s="235" t="s">
        <v>1963</v>
      </c>
      <c r="C85" s="431" t="s">
        <v>1964</v>
      </c>
      <c r="E85" s="2"/>
    </row>
    <row r="86" spans="2:5">
      <c r="B86" s="235" t="s">
        <v>1442</v>
      </c>
      <c r="C86" s="431" t="s">
        <v>1970</v>
      </c>
      <c r="E86" s="2"/>
    </row>
    <row r="87" spans="2:5">
      <c r="B87" s="2" t="s">
        <v>1441</v>
      </c>
      <c r="C87" s="431" t="s">
        <v>1971</v>
      </c>
      <c r="E87" s="2"/>
    </row>
    <row r="88" spans="2:5">
      <c r="B88" s="2" t="s">
        <v>1840</v>
      </c>
      <c r="C88" s="431" t="s">
        <v>1972</v>
      </c>
      <c r="E88" s="2"/>
    </row>
    <row r="89" spans="2:5">
      <c r="B89" s="2" t="s">
        <v>1841</v>
      </c>
      <c r="C89" s="431" t="s">
        <v>1973</v>
      </c>
      <c r="E89" s="2"/>
    </row>
    <row r="90" spans="2:5">
      <c r="B90" s="2" t="s">
        <v>1842</v>
      </c>
      <c r="C90" s="431" t="s">
        <v>1974</v>
      </c>
      <c r="E90" s="2"/>
    </row>
    <row r="91" spans="2:5">
      <c r="B91" s="50" t="s">
        <v>1429</v>
      </c>
      <c r="C91" s="431" t="s">
        <v>1975</v>
      </c>
      <c r="E91" s="2"/>
    </row>
    <row r="94" spans="2:5" ht="14">
      <c r="B94" s="38" t="s">
        <v>1826</v>
      </c>
      <c r="C94" s="85" t="s">
        <v>1827</v>
      </c>
    </row>
    <row r="95" spans="2:5">
      <c r="B95" s="2" t="s">
        <v>1828</v>
      </c>
      <c r="C95" s="431" t="s">
        <v>1829</v>
      </c>
    </row>
    <row r="96" spans="2:5">
      <c r="B96" s="2" t="s">
        <v>1830</v>
      </c>
      <c r="C96" s="431" t="s">
        <v>1829</v>
      </c>
    </row>
    <row r="97" spans="2:3">
      <c r="B97" s="2" t="s">
        <v>1831</v>
      </c>
      <c r="C97" s="431" t="s">
        <v>1829</v>
      </c>
    </row>
    <row r="98" spans="2:3">
      <c r="B98" s="2" t="s">
        <v>1832</v>
      </c>
      <c r="C98" s="431" t="s">
        <v>1829</v>
      </c>
    </row>
    <row r="99" spans="2:3">
      <c r="B99" s="2" t="s">
        <v>1833</v>
      </c>
      <c r="C99" s="431" t="s">
        <v>1829</v>
      </c>
    </row>
    <row r="100" spans="2:3">
      <c r="B100" s="2" t="s">
        <v>1834</v>
      </c>
      <c r="C100" s="431" t="s">
        <v>1829</v>
      </c>
    </row>
    <row r="101" spans="2:3">
      <c r="B101" s="2" t="s">
        <v>1835</v>
      </c>
      <c r="C101" s="431" t="s">
        <v>1829</v>
      </c>
    </row>
    <row r="102" spans="2:3">
      <c r="B102" s="2" t="s">
        <v>1836</v>
      </c>
      <c r="C102" s="431" t="s">
        <v>1829</v>
      </c>
    </row>
    <row r="103" spans="2:3">
      <c r="B103" s="2" t="s">
        <v>1837</v>
      </c>
      <c r="C103" s="431" t="s">
        <v>1829</v>
      </c>
    </row>
    <row r="104" spans="2:3">
      <c r="B104" s="2" t="s">
        <v>1838</v>
      </c>
      <c r="C104" s="431" t="s">
        <v>1829</v>
      </c>
    </row>
    <row r="105" spans="2:3">
      <c r="B105" s="2" t="s">
        <v>1839</v>
      </c>
      <c r="C105" s="431" t="s">
        <v>1829</v>
      </c>
    </row>
  </sheetData>
  <phoneticPr fontId="100" type="noConversion"/>
  <hyperlinks>
    <hyperlink ref="C5" location="'EU CC1'!A1" display="'EU CC1'!A1" xr:uid="{D28C350F-DA55-45DF-8ADB-1E540F7F3E68}"/>
    <hyperlink ref="C6" location="'EU CC2'!A1" display="'EU CC2'!A1" xr:uid="{122287FF-20E6-44ED-809A-65F4F0965D01}"/>
    <hyperlink ref="C8" location="'IFRS9-FL'!A1" display="'IFRS9-FL" xr:uid="{804AE685-7926-480F-AD72-92769A73D648}"/>
    <hyperlink ref="C15" location="'EU KM1'!A1" display="'EU KM1" xr:uid="{5C6DEA5B-3B36-4E90-822B-05E67EFD85DA}"/>
    <hyperlink ref="C16" location="'EU OV1'!A1" display="'EU OV1" xr:uid="{C779774A-1120-4C4E-858C-8FE2D91DEA1C}"/>
    <hyperlink ref="C25" location="'EU CCR1'!A1" display="'EU CCR1" xr:uid="{D856BB98-3841-410C-8929-ABAE09BF83A8}"/>
    <hyperlink ref="C26" location="'EU CCR2'!A1" display="'EU CCR2" xr:uid="{189BCEBE-8057-4A91-B4E9-7B65892A3FCC}"/>
    <hyperlink ref="C27" location="'EU CCR3'!A1" display="'EU CCR3" xr:uid="{4BC4E8E8-6E76-4345-B0FF-52894D304BEE}"/>
    <hyperlink ref="C28" location="'EU CCR5'!A1" display="'EU CCR5" xr:uid="{B3172C6B-B372-40AB-A3A9-AFDF5A333E75}"/>
    <hyperlink ref="C29" location="'EU CCR8'!A1" display="'EU CCR8" xr:uid="{AA096677-D6C7-4636-90D1-530A83E1346B}"/>
    <hyperlink ref="C32" location="'EU CCyB1'!A1" display="'EU CCyB1" xr:uid="{A0CEA3D9-A5C2-4597-8FC5-0C55B80B4023}"/>
    <hyperlink ref="C33" location="'EU CCyB2'!A1" display="'EU CCyB2" xr:uid="{87B1A01E-7B01-450C-BE1B-78A24BAA13D9}"/>
    <hyperlink ref="C36" location="'EU CR1'!A1" display="'EU CR1" xr:uid="{CA759C0F-8163-4631-85E7-6CB42FAA68BD}"/>
    <hyperlink ref="C37" location="'EU CR1-A'!A1" display="'EU CR1-A" xr:uid="{82001080-B02B-4F26-8917-9DDF2732932A}"/>
    <hyperlink ref="C38" location="'EU CR2'!A1" display="'EU CR2" xr:uid="{95AABF88-BAE6-4AB6-8187-2CAE0297D32D}"/>
    <hyperlink ref="C39" location="'EU CQ1'!A1" display="'EU CQ1" xr:uid="{88C5D1C7-14F7-4BB2-8E8D-4DDEE0D2B52E}"/>
    <hyperlink ref="C41" location="'EU CQ5'!A1" display="EU CQ5" xr:uid="{B4952BCC-F0BA-42C3-8C40-4ADC01360045}"/>
    <hyperlink ref="C42" location="'EU CQ7'!A1" display="'EU CQ7" xr:uid="{21395899-0FAE-4060-8531-5DB4E53B6937}"/>
    <hyperlink ref="C43" location="'EU CR3'!A1" display="'EU CR3'!A1" xr:uid="{6B263F5E-6327-433B-84D1-3F50783BD81E}"/>
    <hyperlink ref="C44" location="'EU CR4'!A1" display="'EU CR4" xr:uid="{E9112020-C586-4F3C-8ECF-58FD1F97EB77}"/>
    <hyperlink ref="C45" location="'EU CR5'!A1" display="'EU CR5" xr:uid="{917E24F5-C253-400E-B8D3-7A7A18680872}"/>
    <hyperlink ref="C48" location="'EU MR1'!A1" display="'EU MR1" xr:uid="{4EF4E524-2AF4-461B-8046-CA18E9810339}"/>
    <hyperlink ref="C54" location="'EU LR1'!A1" display="'EU LR1" xr:uid="{08B125EB-242E-41B4-86E5-93007165326C}"/>
    <hyperlink ref="C55" location="'EU LR2'!A1" display="'EU LR2" xr:uid="{187EC7F2-B27B-4DBF-B056-01B67E4699F6}"/>
    <hyperlink ref="C56" location="'EU LR3'!A1" display="'EU LR3" xr:uid="{D5245057-21AB-45F1-9A32-4910E6F2F90E}"/>
    <hyperlink ref="C60" location="'EU LIQ1'!A1" display="'EU LIQ1" xr:uid="{A87142A1-D3F9-41A1-A95D-49507D25ED45}"/>
    <hyperlink ref="C61" location="'EU LIQB'!A1" display="'EU LIQB" xr:uid="{83EC1F16-D0DA-4094-879A-E451915C9495}"/>
    <hyperlink ref="C62" location="'EU LIQ2'!A1" display="'EU LIQ2" xr:uid="{44F77F35-072B-48CF-B040-998451F28CA7}"/>
    <hyperlink ref="C72" location="'EU IRRBBA'!A1" display="'EU IRRBBA" xr:uid="{153A30CD-1779-47AE-978B-50A64D567633}"/>
    <hyperlink ref="C71" location="'EU IRRBB1'!A1" display="'EU IRRBB1" xr:uid="{9CD05EE1-7A5A-4E58-920C-582C647C4BA7}"/>
    <hyperlink ref="C80" location="'Table 1'!A1" display="Table 1 " xr:uid="{4488CA63-8617-4D8B-AB96-2A2FB154C33C}"/>
    <hyperlink ref="C81" location="'Table 2'!A1" display="Table 2" xr:uid="{74787C49-49CE-4834-A805-7D1E88E427C5}"/>
    <hyperlink ref="C82" location="'Table 3'!A1" display="Table 3" xr:uid="{83409840-7721-4E1C-831A-4FAA22C949A8}"/>
    <hyperlink ref="C83" location="'Template 1'!A1" display="Template 1" xr:uid="{137201E5-EA7E-4F7F-A902-4C7319D2E007}"/>
    <hyperlink ref="C84" location="'Template 2'!A1" display="Template 2" xr:uid="{F67413EB-59D9-40CC-9CAB-FC7B9D70A917}"/>
    <hyperlink ref="C86" location="'Template 4'!A1" display="Template 4" xr:uid="{702120F3-A13C-4DFB-A857-EE71E7742824}"/>
    <hyperlink ref="C87" location="'Template 5'!A1" display="Template 5" xr:uid="{9744BD5C-D56C-490C-A354-3D16959682AE}"/>
    <hyperlink ref="C91" location="'Template 10'!A1" display="Template 10" xr:uid="{A1EAA9A0-74A2-4A3C-A1DA-6EC9C2200BDA}"/>
    <hyperlink ref="C7" location="'EU CCA'!A1" display="EU CCA" xr:uid="{80319045-686E-4212-AEB7-38A22D44BDA8}"/>
    <hyperlink ref="C9" location="'EU PV1'!A1" display="EU PV1" xr:uid="{FB89C22B-D37C-4ADC-8D38-C5F176327090}"/>
    <hyperlink ref="C19" location="'EU LI1'!A1" display="EU LI1" xr:uid="{93E4496F-0C2A-4773-972C-08CB5414C598}"/>
    <hyperlink ref="C20" location="'EU LI2'!A1" display="EU LI2" xr:uid="{3E9BC7FD-691C-434E-83F7-5779B916EE4B}"/>
    <hyperlink ref="C21" location="'EU LI3'!A1" display="EU LI3" xr:uid="{2053E3F8-FB44-4B2D-80F9-BE83F416F78A}"/>
    <hyperlink ref="C22" location="'EU LIA'!A1" display="EU LIA" xr:uid="{D26230BB-C01B-4E95-AB69-AA2703351AB1}"/>
    <hyperlink ref="C40" location="'EU CQ3'!A1" display="EU CQ3" xr:uid="{FF67AF9C-3A2D-4917-A78D-A0DA08F5F96C}"/>
    <hyperlink ref="C51" location="'EU OR1'!A1" display="EU OR1" xr:uid="{658E0495-4DE2-4899-8C9A-CC5A21BF30BB}"/>
    <hyperlink ref="C57" location="'EU LRA'!A1" display="EU LRA" xr:uid="{963B82FD-B5C2-454E-B2FB-B1D9711296C5}"/>
    <hyperlink ref="C65" location="'EU AE1'!A1" display="EU AE1" xr:uid="{4927D03F-2978-404D-B1B9-63E415440F4D}"/>
    <hyperlink ref="C66" location="'EU AE2'!A1" display="EU AE2" xr:uid="{D37D396D-BDD7-46D1-9D96-F32495F4D0B4}"/>
    <hyperlink ref="C67" location="'EU AE3'!A1" display="EU AE3" xr:uid="{C692F24D-CA4B-49C9-AE58-F7A05FA792EE}"/>
    <hyperlink ref="C68" location="'EU AE4'!A1" display="EU AE4" xr:uid="{1FC77580-55B7-4BAF-8064-77E895123A5B}"/>
    <hyperlink ref="C75" location="'EU REMA'!A1" display="EU REMA" xr:uid="{EB3A8603-FC95-47B5-B604-D746841B0496}"/>
    <hyperlink ref="C76" location="'EU REM1'!A1" display="EU REM1" xr:uid="{1D5D426A-7374-463D-8521-A3C64FCAB4BF}"/>
    <hyperlink ref="C77" location="'EU REM5'!A1" display="EU REM5" xr:uid="{C90BCB88-FC6C-46F4-8041-45F1207C1D8A}"/>
    <hyperlink ref="C10" location="'EU KM2'!A1" display="EU KM2" xr:uid="{4B570289-C8D6-40EB-AEBC-6CC95A75F544}"/>
    <hyperlink ref="C11" location="'EU TLAC 1'!A1" display="EU TLAC1" xr:uid="{292D106A-0377-42EB-B8C4-373457305926}"/>
    <hyperlink ref="C12" location="'EU TLAC3'!A1" display="EU TLAC3" xr:uid="{EC2B3583-2196-4B5C-8665-7B52D85488E1}"/>
    <hyperlink ref="C88" location="'Template 6'!A1" display="Template 6" xr:uid="{249B4537-36EA-4E58-8BF9-DE93A97E9380}"/>
    <hyperlink ref="C89" location="'Template 7'!A1" display="Template 7" xr:uid="{6CF3A914-B59C-4E96-B7CD-6382E1E15BD8}"/>
    <hyperlink ref="C90" location="'Template 8'!A1" display="Template 8" xr:uid="{4202F132-2AA7-4DEF-9A6D-4D809AD1A3B7}"/>
    <hyperlink ref="C85" location="'Template 3'!A1" display="Template 3" xr:uid="{5E210998-C4A7-4858-90F2-F11847B7C4AB}"/>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D3D47-2905-43E1-8DBF-76FA02BE6930}">
  <sheetPr codeName="Ark22"/>
  <dimension ref="B1:L27"/>
  <sheetViews>
    <sheetView zoomScale="90" zoomScaleNormal="90" workbookViewId="0"/>
  </sheetViews>
  <sheetFormatPr defaultColWidth="9.1796875" defaultRowHeight="14.5"/>
  <cols>
    <col min="1" max="1" width="9.1796875" style="117"/>
    <col min="2" max="2" width="6.7265625" style="117" customWidth="1"/>
    <col min="3" max="3" width="52" style="117" customWidth="1"/>
    <col min="4" max="9" width="15.7265625" style="117" customWidth="1"/>
    <col min="10" max="16384" width="9.1796875" style="117"/>
  </cols>
  <sheetData>
    <row r="1" spans="2:12" ht="16.5" customHeight="1">
      <c r="H1" s="111"/>
      <c r="I1" s="111"/>
    </row>
    <row r="2" spans="2:12" ht="19.5">
      <c r="B2" s="119" t="s">
        <v>525</v>
      </c>
      <c r="C2" s="119"/>
      <c r="D2" s="119"/>
      <c r="E2" s="119"/>
      <c r="F2" s="119"/>
      <c r="G2" s="119"/>
      <c r="I2" s="118"/>
      <c r="K2" s="855" t="s">
        <v>180</v>
      </c>
      <c r="L2" s="856"/>
    </row>
    <row r="3" spans="2:12" s="193" customFormat="1" ht="16.5" customHeight="1">
      <c r="B3" s="120"/>
      <c r="C3" s="120"/>
      <c r="D3" s="120"/>
      <c r="E3" s="120"/>
      <c r="F3" s="120"/>
      <c r="G3" s="120"/>
      <c r="I3" s="121"/>
      <c r="K3" s="857"/>
      <c r="L3" s="858"/>
    </row>
    <row r="4" spans="2:12">
      <c r="B4" s="4"/>
      <c r="C4" s="4"/>
      <c r="D4" s="4"/>
      <c r="E4" s="4"/>
      <c r="F4" s="122"/>
      <c r="G4" s="4"/>
      <c r="H4" s="4"/>
      <c r="I4" s="122"/>
    </row>
    <row r="5" spans="2:12" ht="66" customHeight="1">
      <c r="B5" s="1"/>
      <c r="C5" s="1"/>
      <c r="D5" s="887" t="s">
        <v>521</v>
      </c>
      <c r="E5" s="890"/>
      <c r="F5" s="890"/>
      <c r="G5" s="908"/>
      <c r="H5" s="898" t="s">
        <v>523</v>
      </c>
      <c r="I5" s="887" t="s">
        <v>524</v>
      </c>
    </row>
    <row r="6" spans="2:12" ht="49.5" customHeight="1">
      <c r="B6" s="123"/>
      <c r="C6" s="123"/>
      <c r="D6" s="899"/>
      <c r="E6" s="918" t="s">
        <v>522</v>
      </c>
      <c r="F6" s="919"/>
      <c r="G6" s="898" t="s">
        <v>526</v>
      </c>
      <c r="H6" s="899"/>
      <c r="I6" s="885"/>
    </row>
    <row r="7" spans="2:12" ht="45" customHeight="1">
      <c r="B7" s="123" t="str">
        <f>'EU CCyB1'!B7</f>
        <v>At 31 December 2024 (DKKm)</v>
      </c>
      <c r="C7" s="123"/>
      <c r="D7" s="909"/>
      <c r="E7" s="125"/>
      <c r="F7" s="238" t="s">
        <v>87</v>
      </c>
      <c r="G7" s="909"/>
      <c r="H7" s="909"/>
      <c r="I7" s="912"/>
    </row>
    <row r="8" spans="2:12" s="193" customFormat="1" ht="16.5" customHeight="1">
      <c r="B8" s="280" t="s">
        <v>147</v>
      </c>
      <c r="C8" s="239" t="s">
        <v>527</v>
      </c>
      <c r="D8" s="365">
        <v>799.94632502000002</v>
      </c>
      <c r="E8" s="366"/>
      <c r="F8" s="365">
        <v>7.3879947699999997</v>
      </c>
      <c r="G8" s="366"/>
      <c r="H8" s="365">
        <v>-63.663247479999995</v>
      </c>
      <c r="I8" s="367">
        <v>0</v>
      </c>
    </row>
    <row r="9" spans="2:12" ht="16.5" customHeight="1">
      <c r="B9" s="280" t="s">
        <v>148</v>
      </c>
      <c r="C9" s="239" t="s">
        <v>528</v>
      </c>
      <c r="D9" s="368">
        <v>78.537093760000005</v>
      </c>
      <c r="E9" s="369"/>
      <c r="F9" s="368">
        <v>0</v>
      </c>
      <c r="G9" s="369"/>
      <c r="H9" s="368">
        <v>-0.48309832000000003</v>
      </c>
      <c r="I9" s="367">
        <v>0</v>
      </c>
    </row>
    <row r="10" spans="2:12" ht="16.5" customHeight="1">
      <c r="B10" s="280" t="s">
        <v>149</v>
      </c>
      <c r="C10" s="240" t="s">
        <v>529</v>
      </c>
      <c r="D10" s="370">
        <v>2816.8592759899998</v>
      </c>
      <c r="E10" s="369"/>
      <c r="F10" s="370">
        <v>124.28253690999999</v>
      </c>
      <c r="G10" s="369"/>
      <c r="H10" s="370">
        <v>-218.56352497999998</v>
      </c>
      <c r="I10" s="367">
        <v>0</v>
      </c>
    </row>
    <row r="11" spans="2:12" ht="16.5" customHeight="1">
      <c r="B11" s="280" t="s">
        <v>150</v>
      </c>
      <c r="C11" s="240" t="s">
        <v>530</v>
      </c>
      <c r="D11" s="370">
        <v>1537.6145759799999</v>
      </c>
      <c r="E11" s="369"/>
      <c r="F11" s="370">
        <v>2.1234572099999998</v>
      </c>
      <c r="G11" s="369"/>
      <c r="H11" s="370">
        <v>-6.9936939599999999</v>
      </c>
      <c r="I11" s="367">
        <v>0</v>
      </c>
    </row>
    <row r="12" spans="2:12" ht="16.5" customHeight="1">
      <c r="B12" s="280" t="s">
        <v>151</v>
      </c>
      <c r="C12" s="240" t="s">
        <v>531</v>
      </c>
      <c r="D12" s="371">
        <v>615.59635601000002</v>
      </c>
      <c r="E12" s="366"/>
      <c r="F12" s="371">
        <v>35.005892899999999</v>
      </c>
      <c r="G12" s="366"/>
      <c r="H12" s="370">
        <v>-19.077307699999999</v>
      </c>
      <c r="I12" s="367">
        <v>0</v>
      </c>
    </row>
    <row r="13" spans="2:12" ht="16.5" customHeight="1">
      <c r="B13" s="280" t="s">
        <v>152</v>
      </c>
      <c r="C13" s="240" t="s">
        <v>532</v>
      </c>
      <c r="D13" s="371">
        <v>2979.0598695200001</v>
      </c>
      <c r="E13" s="366"/>
      <c r="F13" s="371">
        <v>102.49422172</v>
      </c>
      <c r="G13" s="366"/>
      <c r="H13" s="370">
        <v>-150.80864231999999</v>
      </c>
      <c r="I13" s="367">
        <v>0</v>
      </c>
    </row>
    <row r="14" spans="2:12" ht="16.5" customHeight="1">
      <c r="B14" s="280" t="s">
        <v>153</v>
      </c>
      <c r="C14" s="240" t="s">
        <v>533</v>
      </c>
      <c r="D14" s="371">
        <v>4429.7355195600003</v>
      </c>
      <c r="E14" s="366"/>
      <c r="F14" s="371">
        <v>119.19350691</v>
      </c>
      <c r="G14" s="366"/>
      <c r="H14" s="371">
        <v>-155.95360350999999</v>
      </c>
      <c r="I14" s="367">
        <v>0</v>
      </c>
    </row>
    <row r="15" spans="2:12" s="193" customFormat="1" ht="16.5" customHeight="1">
      <c r="B15" s="280" t="s">
        <v>154</v>
      </c>
      <c r="C15" s="240" t="s">
        <v>534</v>
      </c>
      <c r="D15" s="368">
        <v>2129.5513911200001</v>
      </c>
      <c r="E15" s="366"/>
      <c r="F15" s="368">
        <v>38.255927280000002</v>
      </c>
      <c r="G15" s="366"/>
      <c r="H15" s="368">
        <v>-51.827034909999995</v>
      </c>
      <c r="I15" s="367">
        <v>0</v>
      </c>
    </row>
    <row r="16" spans="2:12" ht="16.5" customHeight="1">
      <c r="B16" s="280" t="s">
        <v>155</v>
      </c>
      <c r="C16" s="239" t="s">
        <v>535</v>
      </c>
      <c r="D16" s="372">
        <v>746.6288214299999</v>
      </c>
      <c r="E16" s="366"/>
      <c r="F16" s="372">
        <v>44.253238420000002</v>
      </c>
      <c r="G16" s="366"/>
      <c r="H16" s="372">
        <v>-41.951690110000001</v>
      </c>
      <c r="I16" s="367">
        <v>0</v>
      </c>
    </row>
    <row r="17" spans="2:9" ht="16.5" customHeight="1">
      <c r="B17" s="281" t="s">
        <v>156</v>
      </c>
      <c r="C17" s="239" t="s">
        <v>175</v>
      </c>
      <c r="D17" s="372">
        <v>188.17347262000001</v>
      </c>
      <c r="E17" s="366"/>
      <c r="F17" s="372">
        <v>2.2815059399999997</v>
      </c>
      <c r="G17" s="366"/>
      <c r="H17" s="372">
        <v>-4.8330803300000005</v>
      </c>
      <c r="I17" s="367">
        <v>0</v>
      </c>
    </row>
    <row r="18" spans="2:9">
      <c r="B18" s="281" t="s">
        <v>157</v>
      </c>
      <c r="C18" s="239" t="s">
        <v>536</v>
      </c>
      <c r="D18" s="373">
        <v>52.203799750000002</v>
      </c>
      <c r="E18" s="374"/>
      <c r="F18" s="373">
        <v>0.59993526999999902</v>
      </c>
      <c r="G18" s="374"/>
      <c r="H18" s="373">
        <v>-1.2566611299999999</v>
      </c>
      <c r="I18" s="367">
        <v>0</v>
      </c>
    </row>
    <row r="19" spans="2:9">
      <c r="B19" s="280" t="s">
        <v>158</v>
      </c>
      <c r="C19" s="240" t="s">
        <v>537</v>
      </c>
      <c r="D19" s="371">
        <v>8062.4324545600002</v>
      </c>
      <c r="E19" s="366"/>
      <c r="F19" s="371">
        <v>30.580292239999999</v>
      </c>
      <c r="G19" s="366"/>
      <c r="H19" s="370">
        <v>-189.97458581000001</v>
      </c>
      <c r="I19" s="367">
        <v>0</v>
      </c>
    </row>
    <row r="20" spans="2:9" ht="16.5" customHeight="1">
      <c r="B20" s="280" t="s">
        <v>229</v>
      </c>
      <c r="C20" s="240" t="s">
        <v>538</v>
      </c>
      <c r="D20" s="371">
        <v>983.48294476000001</v>
      </c>
      <c r="E20" s="366"/>
      <c r="F20" s="371">
        <v>66.969950310000002</v>
      </c>
      <c r="G20" s="366"/>
      <c r="H20" s="370">
        <v>-37.438876960000002</v>
      </c>
      <c r="I20" s="367">
        <v>0</v>
      </c>
    </row>
    <row r="21" spans="2:9" ht="16.5" customHeight="1">
      <c r="B21" s="280" t="s">
        <v>230</v>
      </c>
      <c r="C21" s="240" t="s">
        <v>539</v>
      </c>
      <c r="D21" s="371">
        <v>2515.7456534000003</v>
      </c>
      <c r="E21" s="366"/>
      <c r="F21" s="371">
        <v>45.606636789999904</v>
      </c>
      <c r="G21" s="366"/>
      <c r="H21" s="370">
        <v>-62.93445028</v>
      </c>
      <c r="I21" s="367">
        <v>0</v>
      </c>
    </row>
    <row r="22" spans="2:9" ht="16.5" customHeight="1">
      <c r="B22" s="280" t="s">
        <v>231</v>
      </c>
      <c r="C22" s="240" t="s">
        <v>540</v>
      </c>
      <c r="D22" s="371">
        <v>10.89929575</v>
      </c>
      <c r="E22" s="366"/>
      <c r="F22" s="371">
        <v>0</v>
      </c>
      <c r="G22" s="366"/>
      <c r="H22" s="370">
        <v>-7.2656280000000004E-2</v>
      </c>
      <c r="I22" s="367">
        <v>0</v>
      </c>
    </row>
    <row r="23" spans="2:9" ht="16.5" customHeight="1">
      <c r="B23" s="280" t="s">
        <v>232</v>
      </c>
      <c r="C23" s="240" t="s">
        <v>541</v>
      </c>
      <c r="D23" s="371">
        <v>45.509276710000002</v>
      </c>
      <c r="E23" s="366"/>
      <c r="F23" s="371">
        <v>0.78081234999999993</v>
      </c>
      <c r="G23" s="366"/>
      <c r="H23" s="370">
        <v>-1.1777106399999999</v>
      </c>
      <c r="I23" s="367">
        <v>0</v>
      </c>
    </row>
    <row r="24" spans="2:9" ht="16.5" customHeight="1">
      <c r="B24" s="280" t="s">
        <v>233</v>
      </c>
      <c r="C24" s="240" t="s">
        <v>542</v>
      </c>
      <c r="D24" s="371">
        <v>296.21094552</v>
      </c>
      <c r="E24" s="366"/>
      <c r="F24" s="371">
        <v>2.31556925999999</v>
      </c>
      <c r="G24" s="366"/>
      <c r="H24" s="370">
        <v>-12.584968960000001</v>
      </c>
      <c r="I24" s="367">
        <v>0</v>
      </c>
    </row>
    <row r="25" spans="2:9" ht="16.5" customHeight="1">
      <c r="B25" s="280" t="s">
        <v>234</v>
      </c>
      <c r="C25" s="240" t="s">
        <v>543</v>
      </c>
      <c r="D25" s="371">
        <v>107.44456893</v>
      </c>
      <c r="E25" s="366"/>
      <c r="F25" s="371">
        <v>1.3722002600000001</v>
      </c>
      <c r="G25" s="366"/>
      <c r="H25" s="370">
        <v>-4.7377789999999997</v>
      </c>
      <c r="I25" s="367">
        <v>0</v>
      </c>
    </row>
    <row r="26" spans="2:9" ht="16.5" customHeight="1">
      <c r="B26" s="280" t="s">
        <v>235</v>
      </c>
      <c r="C26" s="240" t="s">
        <v>544</v>
      </c>
      <c r="D26" s="371">
        <v>119.22778651</v>
      </c>
      <c r="E26" s="366"/>
      <c r="F26" s="371">
        <v>0.30771374000000001</v>
      </c>
      <c r="G26" s="366"/>
      <c r="H26" s="370">
        <v>-2.1244158399999997</v>
      </c>
      <c r="I26" s="367">
        <v>0</v>
      </c>
    </row>
    <row r="27" spans="2:9" ht="16.5" customHeight="1">
      <c r="B27" s="282" t="s">
        <v>236</v>
      </c>
      <c r="C27" s="242" t="s">
        <v>0</v>
      </c>
      <c r="D27" s="375">
        <v>28514.859426900002</v>
      </c>
      <c r="E27" s="376">
        <v>623.81139227999995</v>
      </c>
      <c r="F27" s="375">
        <v>623.81139227999995</v>
      </c>
      <c r="G27" s="376">
        <v>28514.859426900002</v>
      </c>
      <c r="H27" s="377">
        <v>-1026.4570285199998</v>
      </c>
      <c r="I27" s="378">
        <v>0</v>
      </c>
    </row>
  </sheetData>
  <mergeCells count="7">
    <mergeCell ref="K2:L3"/>
    <mergeCell ref="D5:G5"/>
    <mergeCell ref="H5:H7"/>
    <mergeCell ref="I5:I7"/>
    <mergeCell ref="D6:D7"/>
    <mergeCell ref="E6:F6"/>
    <mergeCell ref="G6:G7"/>
  </mergeCells>
  <hyperlinks>
    <hyperlink ref="K2:L3" location="Index!A1" display="Return to Index" xr:uid="{87F51EB6-42C9-4265-AD02-4FFC611A34C2}"/>
  </hyperlinks>
  <pageMargins left="0.7" right="0.7" top="0.75" bottom="0.75" header="0.3" footer="0.3"/>
  <pageSetup paperSize="9" orientation="portrait" r:id="rId1"/>
  <ignoredErrors>
    <ignoredError sqref="B8:B27"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C6096-B7AB-4751-83CC-EE9E965E4255}">
  <sheetPr codeName="Ark23"/>
  <dimension ref="A1:J17"/>
  <sheetViews>
    <sheetView zoomScale="90" zoomScaleNormal="90" workbookViewId="0"/>
  </sheetViews>
  <sheetFormatPr defaultRowHeight="14.5"/>
  <cols>
    <col min="1" max="1" width="9.1796875" style="117"/>
    <col min="3" max="3" width="47.26953125" customWidth="1"/>
    <col min="4" max="5" width="18.54296875" customWidth="1"/>
  </cols>
  <sheetData>
    <row r="1" spans="2:10" s="117" customFormat="1" ht="16.5" customHeight="1"/>
    <row r="2" spans="2:10" s="2" customFormat="1" ht="19.5" customHeight="1">
      <c r="B2" s="138" t="s">
        <v>545</v>
      </c>
      <c r="C2" s="137"/>
      <c r="D2" s="137"/>
      <c r="E2" s="137"/>
      <c r="I2" s="855" t="s">
        <v>180</v>
      </c>
      <c r="J2" s="856"/>
    </row>
    <row r="3" spans="2:10" ht="16.5" customHeight="1">
      <c r="B3" s="116"/>
      <c r="C3" s="116"/>
      <c r="D3" s="116"/>
      <c r="E3" s="115"/>
      <c r="I3" s="857"/>
      <c r="J3" s="858"/>
    </row>
    <row r="4" spans="2:10" ht="17.25" customHeight="1">
      <c r="B4" s="1"/>
      <c r="C4" s="1"/>
      <c r="D4" s="1"/>
      <c r="E4" s="123"/>
    </row>
    <row r="5" spans="2:10" ht="33.75" customHeight="1">
      <c r="B5" s="1"/>
      <c r="C5" s="1"/>
      <c r="D5" s="889" t="s">
        <v>211</v>
      </c>
      <c r="E5" s="890"/>
    </row>
    <row r="6" spans="2:10" ht="49.5" customHeight="1">
      <c r="B6" s="1" t="str">
        <f>'EU CR1'!B7</f>
        <v>At 31 December 2024 (DKKm)</v>
      </c>
      <c r="C6" s="1"/>
      <c r="D6" s="139" t="s">
        <v>212</v>
      </c>
      <c r="E6" s="110" t="s">
        <v>213</v>
      </c>
    </row>
    <row r="7" spans="2:10">
      <c r="B7" s="147" t="s">
        <v>147</v>
      </c>
      <c r="C7" s="291" t="s">
        <v>214</v>
      </c>
      <c r="D7" s="296">
        <v>0</v>
      </c>
      <c r="E7" s="296">
        <v>0</v>
      </c>
    </row>
    <row r="8" spans="2:10">
      <c r="B8" s="147" t="s">
        <v>148</v>
      </c>
      <c r="C8" s="291" t="s">
        <v>215</v>
      </c>
      <c r="D8" s="294">
        <v>53.74622961</v>
      </c>
      <c r="E8" s="294">
        <v>-20.016746129999998</v>
      </c>
    </row>
    <row r="9" spans="2:10">
      <c r="B9" s="146" t="s">
        <v>149</v>
      </c>
      <c r="C9" s="292" t="s">
        <v>285</v>
      </c>
      <c r="D9" s="295">
        <v>1.61</v>
      </c>
      <c r="E9" s="295">
        <v>0</v>
      </c>
    </row>
    <row r="10" spans="2:10">
      <c r="B10" s="146" t="s">
        <v>150</v>
      </c>
      <c r="C10" s="292" t="s">
        <v>286</v>
      </c>
      <c r="D10" s="295">
        <v>0</v>
      </c>
      <c r="E10" s="295">
        <v>0</v>
      </c>
    </row>
    <row r="11" spans="2:10">
      <c r="B11" s="146" t="s">
        <v>151</v>
      </c>
      <c r="C11" s="292" t="s">
        <v>287</v>
      </c>
      <c r="D11" s="295">
        <v>52.136229610000001</v>
      </c>
      <c r="E11" s="295">
        <v>-20.016746129999998</v>
      </c>
    </row>
    <row r="12" spans="2:10">
      <c r="B12" s="146" t="s">
        <v>152</v>
      </c>
      <c r="C12" s="292" t="s">
        <v>288</v>
      </c>
      <c r="D12" s="295">
        <v>0</v>
      </c>
      <c r="E12" s="295">
        <v>0</v>
      </c>
    </row>
    <row r="13" spans="2:10">
      <c r="B13" s="146" t="s">
        <v>153</v>
      </c>
      <c r="C13" s="292" t="s">
        <v>289</v>
      </c>
      <c r="D13" s="295">
        <v>0</v>
      </c>
      <c r="E13" s="295">
        <v>0</v>
      </c>
    </row>
    <row r="14" spans="2:10" ht="16.5" customHeight="1">
      <c r="B14" s="145" t="s">
        <v>154</v>
      </c>
      <c r="C14" s="293" t="s">
        <v>0</v>
      </c>
      <c r="D14" s="296">
        <v>53.74622961</v>
      </c>
      <c r="E14" s="297">
        <v>-20.016746129999998</v>
      </c>
    </row>
    <row r="17" spans="2:3" ht="19.5">
      <c r="B17" s="178"/>
      <c r="C17" s="178"/>
    </row>
  </sheetData>
  <mergeCells count="2">
    <mergeCell ref="D5:E5"/>
    <mergeCell ref="I2:J3"/>
  </mergeCells>
  <hyperlinks>
    <hyperlink ref="I2:J3" location="Index!A1" display="Return to Index" xr:uid="{FDD85E6F-AB69-4CD6-B46E-72C58048D5F3}"/>
  </hyperlinks>
  <pageMargins left="0.7" right="0.7" top="0.75" bottom="0.75" header="0.3" footer="0.3"/>
  <ignoredErrors>
    <ignoredError sqref="B7:B14"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5038-26D5-4149-81A6-BBB781808D71}">
  <sheetPr codeName="Ark24"/>
  <dimension ref="B1:P33"/>
  <sheetViews>
    <sheetView zoomScale="90" zoomScaleNormal="90" workbookViewId="0"/>
  </sheetViews>
  <sheetFormatPr defaultRowHeight="14.5"/>
  <cols>
    <col min="2" max="2" width="9.1796875" style="69" customWidth="1"/>
    <col min="3" max="3" width="40" customWidth="1"/>
    <col min="4" max="4" width="18" style="40" customWidth="1"/>
    <col min="5" max="8" width="18" customWidth="1"/>
    <col min="9" max="9" width="10.81640625" customWidth="1"/>
  </cols>
  <sheetData>
    <row r="1" spans="2:16" s="44" customFormat="1" ht="16.5" customHeight="1">
      <c r="B1" s="69"/>
      <c r="D1" s="40"/>
    </row>
    <row r="2" spans="2:16" ht="19.5">
      <c r="B2" s="100" t="s">
        <v>546</v>
      </c>
      <c r="C2" s="98"/>
      <c r="D2" s="102"/>
      <c r="E2" s="98"/>
      <c r="F2" s="98"/>
      <c r="G2" s="98"/>
      <c r="H2" s="98"/>
      <c r="J2" s="855" t="s">
        <v>180</v>
      </c>
      <c r="K2" s="856"/>
    </row>
    <row r="3" spans="2:16" ht="16.5" customHeight="1">
      <c r="I3" s="2"/>
      <c r="J3" s="857"/>
      <c r="K3" s="858"/>
      <c r="L3" s="2"/>
      <c r="M3" s="2"/>
      <c r="N3" s="2"/>
      <c r="O3" s="2"/>
      <c r="P3" s="2"/>
    </row>
    <row r="4" spans="2:16" s="117" customFormat="1" ht="16.5" customHeight="1">
      <c r="B4" s="205"/>
      <c r="C4" s="41"/>
      <c r="D4" s="252"/>
      <c r="E4" s="253"/>
      <c r="F4" s="253"/>
      <c r="G4" s="253"/>
      <c r="H4" s="253"/>
      <c r="I4" s="2"/>
      <c r="J4" s="204"/>
      <c r="K4" s="204"/>
      <c r="L4" s="2"/>
      <c r="M4" s="2"/>
      <c r="N4" s="2"/>
      <c r="O4" s="2"/>
      <c r="P4" s="2"/>
    </row>
    <row r="5" spans="2:16" s="117" customFormat="1" ht="16.5" customHeight="1">
      <c r="B5" s="205"/>
      <c r="C5" s="41"/>
      <c r="D5" s="898" t="s">
        <v>547</v>
      </c>
      <c r="E5" s="887" t="s">
        <v>548</v>
      </c>
      <c r="F5" s="254"/>
      <c r="G5" s="254"/>
      <c r="H5" s="255"/>
      <c r="I5" s="2"/>
      <c r="J5" s="204"/>
      <c r="K5" s="204"/>
      <c r="L5" s="2"/>
      <c r="M5" s="2"/>
      <c r="N5" s="2"/>
      <c r="O5" s="2"/>
      <c r="P5" s="2"/>
    </row>
    <row r="6" spans="2:16" s="117" customFormat="1" ht="16.5" customHeight="1">
      <c r="B6" s="205"/>
      <c r="C6" s="41"/>
      <c r="D6" s="899"/>
      <c r="E6" s="885"/>
      <c r="F6" s="898" t="s">
        <v>549</v>
      </c>
      <c r="G6" s="887" t="s">
        <v>550</v>
      </c>
      <c r="H6" s="256"/>
      <c r="I6" s="2"/>
      <c r="J6" s="204"/>
      <c r="K6" s="204"/>
      <c r="L6" s="2"/>
      <c r="M6" s="2"/>
      <c r="N6" s="2"/>
      <c r="O6" s="2"/>
      <c r="P6" s="2"/>
    </row>
    <row r="7" spans="2:16" ht="40.5">
      <c r="B7" s="67" t="str">
        <f>'EU CCyB1'!B7</f>
        <v>At 31 December 2024 (DKKm)</v>
      </c>
      <c r="C7" s="1"/>
      <c r="D7" s="899"/>
      <c r="E7" s="885"/>
      <c r="F7" s="899"/>
      <c r="G7" s="885"/>
      <c r="H7" s="234" t="s">
        <v>551</v>
      </c>
      <c r="I7" s="2"/>
      <c r="J7" s="103"/>
      <c r="K7" s="103"/>
      <c r="L7" s="2"/>
      <c r="M7" s="2"/>
      <c r="N7" s="2"/>
      <c r="O7" s="2"/>
      <c r="P7" s="2"/>
    </row>
    <row r="8" spans="2:16">
      <c r="B8" s="77">
        <v>1</v>
      </c>
      <c r="C8" s="2" t="s">
        <v>86</v>
      </c>
      <c r="D8" s="341">
        <v>18897.302258030002</v>
      </c>
      <c r="E8" s="341">
        <v>61294.105989660005</v>
      </c>
      <c r="F8" s="341">
        <v>60786.094820880004</v>
      </c>
      <c r="G8" s="341">
        <v>508.01116877999999</v>
      </c>
      <c r="H8" s="341">
        <v>0</v>
      </c>
      <c r="I8" s="2"/>
      <c r="J8" s="2"/>
      <c r="K8" s="2"/>
      <c r="L8" s="2"/>
      <c r="M8" s="2"/>
      <c r="N8" s="2"/>
      <c r="O8" s="2"/>
      <c r="P8" s="2"/>
    </row>
    <row r="9" spans="2:16">
      <c r="B9" s="77">
        <v>2</v>
      </c>
      <c r="C9" s="2" t="s">
        <v>552</v>
      </c>
      <c r="D9" s="341">
        <v>13200.467113000001</v>
      </c>
      <c r="E9" s="341">
        <v>0</v>
      </c>
      <c r="F9" s="341">
        <v>0</v>
      </c>
      <c r="G9" s="341">
        <v>0</v>
      </c>
      <c r="H9" s="381"/>
      <c r="I9" s="2"/>
      <c r="J9" s="2"/>
      <c r="K9" s="2"/>
      <c r="L9" s="2"/>
      <c r="M9" s="2"/>
      <c r="N9" s="2"/>
      <c r="O9" s="2"/>
      <c r="P9" s="2"/>
    </row>
    <row r="10" spans="2:16">
      <c r="B10" s="79">
        <v>3</v>
      </c>
      <c r="C10" s="8" t="s">
        <v>0</v>
      </c>
      <c r="D10" s="364">
        <v>32097.769371030001</v>
      </c>
      <c r="E10" s="364">
        <v>61294.105989660005</v>
      </c>
      <c r="F10" s="364">
        <v>60786.094820880004</v>
      </c>
      <c r="G10" s="364">
        <v>508.01116877999999</v>
      </c>
      <c r="H10" s="364">
        <v>0</v>
      </c>
      <c r="I10" s="2"/>
      <c r="J10" s="2"/>
      <c r="K10" s="2"/>
      <c r="L10" s="2"/>
      <c r="M10" s="2"/>
      <c r="N10" s="2"/>
      <c r="O10" s="2"/>
      <c r="P10" s="2"/>
    </row>
    <row r="11" spans="2:16">
      <c r="B11" s="77">
        <v>4</v>
      </c>
      <c r="C11" s="392" t="s">
        <v>553</v>
      </c>
      <c r="D11" s="341">
        <v>703.63236203000008</v>
      </c>
      <c r="E11" s="341">
        <v>765.69430614999999</v>
      </c>
      <c r="F11" s="341">
        <v>684.17021962000001</v>
      </c>
      <c r="G11" s="341">
        <v>81.524086530000005</v>
      </c>
      <c r="H11" s="341">
        <v>0</v>
      </c>
      <c r="I11" s="2"/>
      <c r="J11" s="2"/>
      <c r="K11" s="2"/>
      <c r="L11" s="2"/>
      <c r="M11" s="2"/>
      <c r="N11" s="2"/>
      <c r="O11" s="2"/>
      <c r="P11" s="2"/>
    </row>
    <row r="12" spans="2:16" s="117" customFormat="1">
      <c r="B12" s="77">
        <v>5</v>
      </c>
      <c r="C12" s="398" t="s">
        <v>87</v>
      </c>
      <c r="D12" s="341">
        <v>703.63236203000008</v>
      </c>
      <c r="E12" s="341">
        <v>765.69430614999999</v>
      </c>
      <c r="F12" s="381"/>
      <c r="G12" s="381"/>
      <c r="H12" s="381"/>
      <c r="I12" s="2"/>
      <c r="J12" s="2"/>
      <c r="K12" s="2"/>
      <c r="L12" s="2"/>
      <c r="M12" s="2"/>
      <c r="N12" s="2"/>
      <c r="O12" s="2"/>
      <c r="P12" s="2"/>
    </row>
    <row r="13" spans="2:16" s="193" customFormat="1" ht="16.5" customHeight="1">
      <c r="B13" s="249"/>
      <c r="C13" s="10"/>
      <c r="D13" s="84"/>
      <c r="E13" s="10"/>
      <c r="F13" s="10"/>
      <c r="G13" s="10"/>
      <c r="H13" s="10"/>
      <c r="I13" s="10"/>
      <c r="J13" s="10"/>
      <c r="K13" s="10"/>
      <c r="L13" s="10"/>
      <c r="M13" s="10"/>
      <c r="N13" s="10"/>
      <c r="O13" s="10"/>
      <c r="P13" s="10"/>
    </row>
    <row r="14" spans="2:16" s="193" customFormat="1" ht="16.5" customHeight="1">
      <c r="B14" s="74"/>
      <c r="C14" s="9"/>
      <c r="D14" s="9"/>
      <c r="E14" s="9"/>
      <c r="F14" s="10"/>
      <c r="G14" s="10"/>
      <c r="H14" s="10"/>
      <c r="I14" s="10"/>
      <c r="J14" s="10"/>
      <c r="K14" s="10"/>
      <c r="L14" s="10"/>
      <c r="M14" s="10"/>
      <c r="N14" s="10"/>
      <c r="O14" s="10"/>
      <c r="P14" s="10"/>
    </row>
    <row r="15" spans="2:16" s="193" customFormat="1" ht="16.5" customHeight="1">
      <c r="B15" s="9"/>
      <c r="C15" s="9"/>
      <c r="D15" s="9"/>
      <c r="E15" s="9"/>
      <c r="F15" s="10"/>
      <c r="G15" s="10"/>
      <c r="H15" s="10"/>
      <c r="I15" s="10"/>
      <c r="J15" s="10"/>
      <c r="K15" s="10"/>
      <c r="L15" s="10"/>
      <c r="M15" s="10"/>
      <c r="N15" s="10"/>
      <c r="O15" s="10"/>
      <c r="P15" s="10"/>
    </row>
    <row r="16" spans="2:16" s="193" customFormat="1">
      <c r="B16" s="249"/>
      <c r="C16" s="10"/>
      <c r="D16" s="84"/>
      <c r="E16" s="10"/>
      <c r="F16" s="10"/>
      <c r="G16" s="10"/>
      <c r="H16" s="10"/>
      <c r="I16" s="10"/>
      <c r="J16" s="10"/>
      <c r="K16" s="10"/>
      <c r="L16" s="10"/>
      <c r="M16" s="10"/>
      <c r="N16" s="10"/>
      <c r="O16" s="10"/>
      <c r="P16" s="10"/>
    </row>
    <row r="17" spans="2:16" s="193" customFormat="1">
      <c r="B17" s="249"/>
      <c r="C17" s="10"/>
      <c r="D17" s="84"/>
      <c r="E17" s="10"/>
      <c r="F17" s="10"/>
      <c r="G17" s="10"/>
      <c r="H17" s="10"/>
      <c r="I17" s="10"/>
      <c r="J17" s="10"/>
      <c r="K17" s="10"/>
      <c r="L17" s="10"/>
      <c r="M17" s="10"/>
      <c r="N17" s="10"/>
      <c r="O17" s="10"/>
      <c r="P17" s="10"/>
    </row>
    <row r="18" spans="2:16">
      <c r="B18" s="68"/>
      <c r="C18" s="2"/>
      <c r="D18" s="3"/>
      <c r="E18" s="2"/>
      <c r="F18" s="2"/>
      <c r="G18" s="2"/>
      <c r="H18" s="2"/>
      <c r="I18" s="2"/>
      <c r="J18" s="2"/>
      <c r="K18" s="2"/>
      <c r="L18" s="2"/>
      <c r="M18" s="2"/>
      <c r="N18" s="2"/>
      <c r="O18" s="2"/>
      <c r="P18" s="2"/>
    </row>
    <row r="19" spans="2:16">
      <c r="B19" s="68"/>
      <c r="C19" s="2"/>
      <c r="D19" s="3"/>
      <c r="E19" s="2"/>
      <c r="F19" s="2"/>
      <c r="G19" s="2"/>
      <c r="H19" s="2"/>
      <c r="I19" s="2"/>
      <c r="J19" s="2"/>
      <c r="K19" s="2"/>
      <c r="L19" s="2"/>
      <c r="M19" s="2"/>
      <c r="N19" s="2"/>
      <c r="O19" s="2"/>
      <c r="P19" s="2"/>
    </row>
    <row r="20" spans="2:16">
      <c r="B20" s="68"/>
      <c r="C20" s="2"/>
      <c r="D20" s="3"/>
      <c r="E20" s="2"/>
      <c r="F20" s="2"/>
      <c r="G20" s="2"/>
      <c r="H20" s="2"/>
      <c r="I20" s="2"/>
      <c r="J20" s="2"/>
      <c r="K20" s="2"/>
      <c r="L20" s="2"/>
      <c r="M20" s="2"/>
      <c r="N20" s="2"/>
      <c r="O20" s="2"/>
      <c r="P20" s="2"/>
    </row>
    <row r="21" spans="2:16">
      <c r="B21" s="68"/>
      <c r="C21" s="2"/>
      <c r="D21" s="3"/>
      <c r="E21" s="2"/>
      <c r="F21" s="2"/>
      <c r="G21" s="2"/>
      <c r="H21" s="2"/>
      <c r="I21" s="2"/>
      <c r="J21" s="2"/>
      <c r="K21" s="2"/>
      <c r="L21" s="2"/>
      <c r="M21" s="2"/>
      <c r="N21" s="2"/>
      <c r="O21" s="2"/>
      <c r="P21" s="2"/>
    </row>
    <row r="22" spans="2:16">
      <c r="B22" s="68"/>
      <c r="C22" s="2"/>
      <c r="D22" s="3"/>
      <c r="E22" s="2"/>
      <c r="F22" s="2"/>
      <c r="G22" s="2"/>
      <c r="H22" s="2"/>
      <c r="I22" s="2"/>
      <c r="J22" s="2"/>
      <c r="K22" s="2"/>
      <c r="L22" s="2"/>
      <c r="M22" s="2"/>
      <c r="N22" s="2"/>
      <c r="O22" s="2"/>
      <c r="P22" s="2"/>
    </row>
    <row r="23" spans="2:16">
      <c r="B23" s="68"/>
      <c r="C23" s="2"/>
      <c r="D23" s="3"/>
      <c r="E23" s="2"/>
      <c r="F23" s="2"/>
      <c r="G23" s="2"/>
      <c r="H23" s="2"/>
      <c r="I23" s="2"/>
      <c r="J23" s="2"/>
      <c r="K23" s="2"/>
      <c r="L23" s="2"/>
      <c r="M23" s="2"/>
      <c r="N23" s="2"/>
      <c r="O23" s="2"/>
      <c r="P23" s="2"/>
    </row>
    <row r="24" spans="2:16">
      <c r="B24" s="68"/>
      <c r="C24" s="2"/>
      <c r="D24" s="3"/>
      <c r="E24" s="2"/>
      <c r="F24" s="2"/>
      <c r="G24" s="2"/>
      <c r="H24" s="2"/>
      <c r="I24" s="2"/>
      <c r="J24" s="2"/>
      <c r="K24" s="2"/>
      <c r="L24" s="2"/>
      <c r="M24" s="2"/>
      <c r="N24" s="2"/>
      <c r="O24" s="2"/>
      <c r="P24" s="2"/>
    </row>
    <row r="25" spans="2:16">
      <c r="B25" s="68"/>
      <c r="C25" s="2"/>
      <c r="D25" s="3"/>
      <c r="E25" s="2"/>
      <c r="F25" s="2"/>
      <c r="G25" s="2"/>
      <c r="H25" s="2"/>
      <c r="I25" s="2"/>
      <c r="J25" s="2"/>
      <c r="K25" s="2"/>
      <c r="L25" s="2"/>
      <c r="M25" s="2"/>
      <c r="N25" s="2"/>
      <c r="O25" s="2"/>
      <c r="P25" s="2"/>
    </row>
    <row r="26" spans="2:16">
      <c r="B26" s="68"/>
      <c r="C26" s="2"/>
      <c r="D26" s="3"/>
      <c r="E26" s="2"/>
      <c r="F26" s="2"/>
      <c r="G26" s="2"/>
      <c r="H26" s="2"/>
      <c r="I26" s="2"/>
      <c r="J26" s="2"/>
      <c r="K26" s="2"/>
      <c r="L26" s="2"/>
      <c r="M26" s="2"/>
      <c r="N26" s="2"/>
      <c r="O26" s="2"/>
      <c r="P26" s="2"/>
    </row>
    <row r="27" spans="2:16">
      <c r="B27" s="68"/>
      <c r="C27" s="2"/>
      <c r="D27" s="3"/>
      <c r="E27" s="2"/>
      <c r="F27" s="2"/>
      <c r="G27" s="2"/>
      <c r="H27" s="2"/>
      <c r="I27" s="2"/>
      <c r="J27" s="2"/>
      <c r="K27" s="2"/>
      <c r="L27" s="2"/>
      <c r="M27" s="2"/>
      <c r="N27" s="2"/>
      <c r="O27" s="2"/>
      <c r="P27" s="2"/>
    </row>
    <row r="28" spans="2:16">
      <c r="B28" s="68"/>
      <c r="C28" s="2"/>
      <c r="D28" s="3"/>
      <c r="E28" s="2"/>
      <c r="F28" s="2"/>
      <c r="G28" s="2"/>
      <c r="H28" s="2"/>
      <c r="I28" s="2"/>
      <c r="J28" s="2"/>
      <c r="K28" s="2"/>
      <c r="L28" s="2"/>
      <c r="M28" s="2"/>
      <c r="N28" s="2"/>
      <c r="O28" s="2"/>
      <c r="P28" s="2"/>
    </row>
    <row r="29" spans="2:16">
      <c r="B29" s="68"/>
      <c r="C29" s="2"/>
      <c r="D29" s="3"/>
      <c r="E29" s="2"/>
      <c r="F29" s="2"/>
      <c r="G29" s="2"/>
      <c r="H29" s="2"/>
      <c r="I29" s="2"/>
      <c r="J29" s="2"/>
      <c r="K29" s="2"/>
      <c r="L29" s="2"/>
      <c r="M29" s="2"/>
      <c r="N29" s="2"/>
      <c r="O29" s="2"/>
      <c r="P29" s="2"/>
    </row>
    <row r="30" spans="2:16">
      <c r="B30" s="68"/>
      <c r="C30" s="2"/>
      <c r="D30" s="3"/>
      <c r="E30" s="2"/>
      <c r="F30" s="2"/>
      <c r="G30" s="2"/>
      <c r="H30" s="2"/>
      <c r="I30" s="2"/>
      <c r="J30" s="2"/>
      <c r="K30" s="2"/>
      <c r="L30" s="2"/>
      <c r="M30" s="2"/>
      <c r="N30" s="2"/>
      <c r="O30" s="2"/>
      <c r="P30" s="2"/>
    </row>
    <row r="31" spans="2:16">
      <c r="B31" s="68"/>
      <c r="C31" s="2"/>
      <c r="D31" s="3"/>
      <c r="E31" s="2"/>
      <c r="F31" s="2"/>
      <c r="G31" s="2"/>
      <c r="H31" s="2"/>
      <c r="I31" s="2"/>
      <c r="J31" s="2"/>
      <c r="K31" s="2"/>
      <c r="L31" s="2"/>
      <c r="M31" s="2"/>
      <c r="N31" s="2"/>
      <c r="O31" s="2"/>
      <c r="P31" s="2"/>
    </row>
    <row r="32" spans="2:16">
      <c r="B32" s="68"/>
      <c r="C32" s="2"/>
      <c r="D32" s="3"/>
      <c r="E32" s="2"/>
      <c r="F32" s="2"/>
      <c r="G32" s="2"/>
      <c r="H32" s="2"/>
      <c r="I32" s="2"/>
      <c r="J32" s="2"/>
      <c r="K32" s="2"/>
      <c r="L32" s="2"/>
      <c r="M32" s="2"/>
      <c r="N32" s="2"/>
      <c r="O32" s="2"/>
      <c r="P32" s="2"/>
    </row>
    <row r="33" spans="2:16">
      <c r="B33" s="68"/>
      <c r="C33" s="2"/>
      <c r="D33" s="3"/>
      <c r="E33" s="2"/>
      <c r="F33" s="2"/>
      <c r="G33" s="2"/>
      <c r="H33" s="2"/>
      <c r="I33" s="2"/>
      <c r="J33" s="2"/>
      <c r="K33" s="2"/>
      <c r="L33" s="2"/>
      <c r="M33" s="2"/>
      <c r="N33" s="2"/>
      <c r="O33" s="2"/>
      <c r="P33" s="2"/>
    </row>
  </sheetData>
  <mergeCells count="5">
    <mergeCell ref="J2:K3"/>
    <mergeCell ref="D5:D7"/>
    <mergeCell ref="E5:E7"/>
    <mergeCell ref="F6:F7"/>
    <mergeCell ref="G6:G7"/>
  </mergeCells>
  <hyperlinks>
    <hyperlink ref="J2:K3" location="Index!A1" display="Return to Index" xr:uid="{3D4EA230-04A1-4183-B0E3-123C243686B9}"/>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1F0C7-CA83-4D70-9354-DF01EC9713C6}">
  <sheetPr codeName="Ark25"/>
  <dimension ref="B1:M26"/>
  <sheetViews>
    <sheetView zoomScale="90" zoomScaleNormal="90" workbookViewId="0"/>
  </sheetViews>
  <sheetFormatPr defaultRowHeight="14.5"/>
  <cols>
    <col min="2" max="2" width="9.1796875" style="69" customWidth="1"/>
    <col min="3" max="3" width="65.26953125" bestFit="1" customWidth="1"/>
    <col min="4" max="9" width="21.453125" customWidth="1"/>
  </cols>
  <sheetData>
    <row r="1" spans="2:13" s="44" customFormat="1" ht="16.5" customHeight="1">
      <c r="B1" s="69"/>
    </row>
    <row r="2" spans="2:13" ht="19.5">
      <c r="B2" s="100" t="s">
        <v>554</v>
      </c>
      <c r="C2" s="99"/>
      <c r="D2" s="99"/>
      <c r="E2" s="99"/>
      <c r="F2" s="99"/>
      <c r="G2" s="99"/>
      <c r="H2" s="99"/>
      <c r="I2" s="99"/>
      <c r="K2" s="855" t="s">
        <v>180</v>
      </c>
      <c r="L2" s="856"/>
    </row>
    <row r="3" spans="2:13" ht="16.5" customHeight="1">
      <c r="K3" s="857"/>
      <c r="L3" s="858"/>
    </row>
    <row r="4" spans="2:13" s="35" customFormat="1">
      <c r="B4" s="67"/>
      <c r="C4" s="1"/>
      <c r="D4" s="884" t="s">
        <v>773</v>
      </c>
      <c r="E4" s="884"/>
      <c r="F4" s="884" t="s">
        <v>555</v>
      </c>
      <c r="G4" s="884"/>
      <c r="H4" s="884" t="s">
        <v>91</v>
      </c>
      <c r="I4" s="884"/>
      <c r="K4" s="103"/>
      <c r="L4" s="103"/>
    </row>
    <row r="5" spans="2:13" s="35" customFormat="1" ht="28">
      <c r="B5" s="67" t="str">
        <f>'EU CCyB1'!B7</f>
        <v>At 31 December 2024 (DKKm)</v>
      </c>
      <c r="C5" s="1"/>
      <c r="D5" s="49" t="s">
        <v>774</v>
      </c>
      <c r="E5" s="49" t="s">
        <v>600</v>
      </c>
      <c r="F5" s="49" t="s">
        <v>774</v>
      </c>
      <c r="G5" s="236" t="s">
        <v>600</v>
      </c>
      <c r="H5" s="233" t="s">
        <v>107</v>
      </c>
      <c r="I5" s="48" t="s">
        <v>556</v>
      </c>
      <c r="K5" s="103"/>
      <c r="L5" s="103"/>
    </row>
    <row r="6" spans="2:13">
      <c r="B6" s="78">
        <v>1</v>
      </c>
      <c r="C6" s="10" t="s">
        <v>76</v>
      </c>
      <c r="D6" s="341">
        <v>954.57422114999997</v>
      </c>
      <c r="E6" s="341">
        <v>4.5565410000000002</v>
      </c>
      <c r="F6" s="341">
        <v>1214.8661393212337</v>
      </c>
      <c r="G6" s="341">
        <v>1.7554757149999998</v>
      </c>
      <c r="H6" s="341">
        <v>0</v>
      </c>
      <c r="I6" s="412">
        <v>0</v>
      </c>
      <c r="J6" s="10"/>
      <c r="K6" s="10"/>
      <c r="L6" s="170"/>
      <c r="M6" s="94"/>
    </row>
    <row r="7" spans="2:13">
      <c r="B7" s="78">
        <v>2</v>
      </c>
      <c r="C7" s="10" t="s">
        <v>92</v>
      </c>
      <c r="D7" s="341">
        <v>177.38247491207767</v>
      </c>
      <c r="E7" s="341">
        <v>210.67427269999996</v>
      </c>
      <c r="F7" s="341">
        <v>260.66097405146564</v>
      </c>
      <c r="G7" s="341">
        <v>1.140875594902</v>
      </c>
      <c r="H7" s="341">
        <v>24.390579516415542</v>
      </c>
      <c r="I7" s="412">
        <v>9.3164275001729149E-2</v>
      </c>
      <c r="J7" s="10"/>
      <c r="K7" s="10"/>
      <c r="L7" s="170"/>
      <c r="M7" s="94"/>
    </row>
    <row r="8" spans="2:13">
      <c r="B8" s="78">
        <v>3</v>
      </c>
      <c r="C8" s="42" t="s">
        <v>81</v>
      </c>
      <c r="D8" s="341">
        <v>4.4999999999998865E-7</v>
      </c>
      <c r="E8" s="341">
        <v>0</v>
      </c>
      <c r="F8" s="341">
        <v>4.4999999999998865E-7</v>
      </c>
      <c r="G8" s="341">
        <v>0</v>
      </c>
      <c r="H8" s="341">
        <v>8.9999999999997735E-8</v>
      </c>
      <c r="I8" s="412">
        <v>0.2</v>
      </c>
      <c r="J8" s="10"/>
      <c r="K8" s="10"/>
      <c r="L8" s="170"/>
      <c r="M8" s="94"/>
    </row>
    <row r="9" spans="2:13">
      <c r="B9" s="78">
        <v>4</v>
      </c>
      <c r="C9" s="42" t="s">
        <v>82</v>
      </c>
      <c r="D9" s="341">
        <v>0</v>
      </c>
      <c r="E9" s="341">
        <v>0</v>
      </c>
      <c r="F9" s="341">
        <v>0</v>
      </c>
      <c r="G9" s="341">
        <v>0</v>
      </c>
      <c r="H9" s="341">
        <v>0</v>
      </c>
      <c r="I9" s="412" t="s">
        <v>1876</v>
      </c>
      <c r="J9" s="10"/>
      <c r="K9" s="10"/>
      <c r="L9" s="117"/>
      <c r="M9" s="94"/>
    </row>
    <row r="10" spans="2:13">
      <c r="B10" s="78">
        <v>5</v>
      </c>
      <c r="C10" s="42" t="s">
        <v>101</v>
      </c>
      <c r="D10" s="341">
        <v>0</v>
      </c>
      <c r="E10" s="341">
        <v>0</v>
      </c>
      <c r="F10" s="341">
        <v>0</v>
      </c>
      <c r="G10" s="341">
        <v>0</v>
      </c>
      <c r="H10" s="341">
        <v>0</v>
      </c>
      <c r="I10" s="412" t="s">
        <v>1876</v>
      </c>
      <c r="J10" s="10"/>
      <c r="K10" s="10"/>
      <c r="L10" s="117"/>
      <c r="M10" s="94"/>
    </row>
    <row r="11" spans="2:13">
      <c r="B11" s="78">
        <v>6</v>
      </c>
      <c r="C11" s="10" t="s">
        <v>77</v>
      </c>
      <c r="D11" s="341">
        <v>881.47507051193122</v>
      </c>
      <c r="E11" s="341">
        <v>316.40956032847708</v>
      </c>
      <c r="F11" s="341">
        <v>881.47507051193122</v>
      </c>
      <c r="G11" s="341">
        <v>190.57335292982981</v>
      </c>
      <c r="H11" s="341">
        <v>457.75299849942638</v>
      </c>
      <c r="I11" s="412">
        <v>0.42698910654598221</v>
      </c>
      <c r="J11" s="10"/>
      <c r="K11" s="10"/>
      <c r="L11" s="170"/>
      <c r="M11" s="94"/>
    </row>
    <row r="12" spans="2:13">
      <c r="B12" s="78">
        <v>7</v>
      </c>
      <c r="C12" s="10" t="s">
        <v>78</v>
      </c>
      <c r="D12" s="341">
        <v>23614.578053255907</v>
      </c>
      <c r="E12" s="341">
        <v>10080.889040456916</v>
      </c>
      <c r="F12" s="341">
        <v>21711.988136392734</v>
      </c>
      <c r="G12" s="341">
        <v>1032.4554796318612</v>
      </c>
      <c r="H12" s="341">
        <v>19536.526804896283</v>
      </c>
      <c r="I12" s="412">
        <v>0.85895822006970635</v>
      </c>
      <c r="J12" s="10"/>
      <c r="K12" s="10"/>
      <c r="L12" s="170"/>
      <c r="M12" s="94"/>
    </row>
    <row r="13" spans="2:13">
      <c r="B13" s="78">
        <v>8</v>
      </c>
      <c r="C13" s="10" t="s">
        <v>79</v>
      </c>
      <c r="D13" s="341">
        <v>20477.182298127307</v>
      </c>
      <c r="E13" s="341">
        <v>19246.43463450612</v>
      </c>
      <c r="F13" s="341">
        <v>20042.655902001308</v>
      </c>
      <c r="G13" s="341">
        <v>5089.0586726109586</v>
      </c>
      <c r="H13" s="341">
        <v>17336.734213530137</v>
      </c>
      <c r="I13" s="412">
        <v>0.68983491604044722</v>
      </c>
      <c r="J13" s="10"/>
      <c r="K13" s="10"/>
      <c r="L13" s="170"/>
      <c r="M13" s="94"/>
    </row>
    <row r="14" spans="2:13">
      <c r="B14" s="78">
        <v>9</v>
      </c>
      <c r="C14" s="10" t="s">
        <v>97</v>
      </c>
      <c r="D14" s="341">
        <v>16165.43562108303</v>
      </c>
      <c r="E14" s="341">
        <v>5019.7137996715246</v>
      </c>
      <c r="F14" s="341">
        <v>16165.43562108303</v>
      </c>
      <c r="G14" s="341">
        <v>2716.6967609473645</v>
      </c>
      <c r="H14" s="341">
        <v>6485.0364764326632</v>
      </c>
      <c r="I14" s="412">
        <v>0.34344831109246399</v>
      </c>
      <c r="J14" s="10"/>
      <c r="K14" s="10"/>
      <c r="L14" s="170"/>
      <c r="M14" s="94"/>
    </row>
    <row r="15" spans="2:13">
      <c r="B15" s="78">
        <v>10</v>
      </c>
      <c r="C15" s="10" t="s">
        <v>84</v>
      </c>
      <c r="D15" s="341">
        <v>558.7245020785972</v>
      </c>
      <c r="E15" s="341">
        <v>119.47307671332914</v>
      </c>
      <c r="F15" s="341">
        <v>496.77551571355485</v>
      </c>
      <c r="G15" s="341">
        <v>48.805003240593152</v>
      </c>
      <c r="H15" s="341">
        <v>593.42892618186579</v>
      </c>
      <c r="I15" s="412">
        <v>1.0877018250568053</v>
      </c>
      <c r="J15" s="10"/>
      <c r="K15" s="10"/>
      <c r="L15" s="170"/>
      <c r="M15" s="94"/>
    </row>
    <row r="16" spans="2:13">
      <c r="B16" s="78">
        <v>11</v>
      </c>
      <c r="C16" s="10" t="s">
        <v>93</v>
      </c>
      <c r="D16" s="341">
        <v>652.12361860182443</v>
      </c>
      <c r="E16" s="341">
        <v>865.84917108503225</v>
      </c>
      <c r="F16" s="341">
        <v>650.76319793690209</v>
      </c>
      <c r="G16" s="341">
        <v>6.2807613592259486</v>
      </c>
      <c r="H16" s="341">
        <v>985.56593894419245</v>
      </c>
      <c r="I16" s="412">
        <v>1.5000000000000007</v>
      </c>
      <c r="J16" s="10"/>
      <c r="K16" s="10"/>
      <c r="L16" s="170"/>
      <c r="M16" s="94"/>
    </row>
    <row r="17" spans="2:13">
      <c r="B17" s="78">
        <v>12</v>
      </c>
      <c r="C17" s="10" t="s">
        <v>85</v>
      </c>
      <c r="D17" s="341">
        <v>12941.125194619997</v>
      </c>
      <c r="E17" s="341">
        <v>0</v>
      </c>
      <c r="F17" s="341">
        <v>12941.125194619997</v>
      </c>
      <c r="G17" s="341">
        <v>0</v>
      </c>
      <c r="H17" s="341">
        <v>1294.1125194619999</v>
      </c>
      <c r="I17" s="412">
        <v>0.10000000000000002</v>
      </c>
      <c r="J17" s="10"/>
      <c r="K17" s="10"/>
      <c r="L17" s="117"/>
      <c r="M17" s="94"/>
    </row>
    <row r="18" spans="2:13">
      <c r="B18" s="78">
        <v>13</v>
      </c>
      <c r="C18" s="10" t="s">
        <v>94</v>
      </c>
      <c r="D18" s="341">
        <v>89.441076824753111</v>
      </c>
      <c r="E18" s="341">
        <v>1377.0467645263043</v>
      </c>
      <c r="F18" s="341">
        <v>89.441076824753111</v>
      </c>
      <c r="G18" s="341">
        <v>0</v>
      </c>
      <c r="H18" s="341">
        <v>44.720538412376555</v>
      </c>
      <c r="I18" s="412">
        <v>0.5</v>
      </c>
      <c r="J18" s="10"/>
      <c r="K18" s="10"/>
      <c r="L18" s="117"/>
      <c r="M18" s="94"/>
    </row>
    <row r="19" spans="2:13">
      <c r="B19" s="78">
        <v>14</v>
      </c>
      <c r="C19" s="10" t="s">
        <v>95</v>
      </c>
      <c r="D19" s="341">
        <v>0</v>
      </c>
      <c r="E19" s="341">
        <v>0</v>
      </c>
      <c r="F19" s="341">
        <v>0</v>
      </c>
      <c r="G19" s="341">
        <v>0</v>
      </c>
      <c r="H19" s="341">
        <v>0</v>
      </c>
      <c r="I19" s="412" t="s">
        <v>1876</v>
      </c>
      <c r="J19" s="10"/>
      <c r="K19" s="10"/>
      <c r="L19" s="170"/>
      <c r="M19" s="94"/>
    </row>
    <row r="20" spans="2:13">
      <c r="B20" s="78">
        <v>15</v>
      </c>
      <c r="C20" s="10" t="s">
        <v>80</v>
      </c>
      <c r="D20" s="341">
        <v>2268.9583431199999</v>
      </c>
      <c r="E20" s="341">
        <v>0</v>
      </c>
      <c r="F20" s="341">
        <v>2268.9583431199999</v>
      </c>
      <c r="G20" s="341">
        <v>0</v>
      </c>
      <c r="H20" s="341">
        <v>4200.5060695849998</v>
      </c>
      <c r="I20" s="412">
        <v>1.8512927230779241</v>
      </c>
      <c r="J20" s="10"/>
      <c r="K20" s="10"/>
      <c r="L20" s="170"/>
      <c r="M20" s="94"/>
    </row>
    <row r="21" spans="2:13">
      <c r="B21" s="78">
        <v>16</v>
      </c>
      <c r="C21" s="10" t="s">
        <v>96</v>
      </c>
      <c r="D21" s="341">
        <v>2004.6963528900003</v>
      </c>
      <c r="E21" s="341">
        <v>1168.502696</v>
      </c>
      <c r="F21" s="341">
        <v>2004.6963528900003</v>
      </c>
      <c r="G21" s="341">
        <v>1168.502696</v>
      </c>
      <c r="H21" s="341">
        <v>2004.6729345950007</v>
      </c>
      <c r="I21" s="412">
        <v>0.63175139778774503</v>
      </c>
      <c r="J21" s="10"/>
      <c r="K21" s="10"/>
      <c r="L21" s="170"/>
      <c r="M21" s="94"/>
    </row>
    <row r="22" spans="2:13">
      <c r="B22" s="79">
        <v>17</v>
      </c>
      <c r="C22" s="8" t="s">
        <v>0</v>
      </c>
      <c r="D22" s="163">
        <v>80785.696827625419</v>
      </c>
      <c r="E22" s="163">
        <v>38409.549556987709</v>
      </c>
      <c r="F22" s="163">
        <v>78728.84152491689</v>
      </c>
      <c r="G22" s="163">
        <v>10255.269078029736</v>
      </c>
      <c r="H22" s="163">
        <v>52963.448000145356</v>
      </c>
      <c r="I22" s="413">
        <v>0.59520118413580592</v>
      </c>
      <c r="J22" s="10"/>
      <c r="K22" s="10"/>
      <c r="L22" s="169"/>
      <c r="M22" s="94"/>
    </row>
    <row r="23" spans="2:13">
      <c r="B23" s="65"/>
      <c r="C23" s="10"/>
      <c r="D23" s="10"/>
      <c r="E23" s="10"/>
      <c r="F23" s="10"/>
      <c r="G23" s="10"/>
      <c r="H23" s="10"/>
      <c r="I23" s="10"/>
      <c r="J23" s="10"/>
      <c r="K23" s="10"/>
    </row>
    <row r="24" spans="2:13">
      <c r="B24" s="65"/>
      <c r="C24" s="10"/>
      <c r="D24" s="10"/>
      <c r="E24" s="10"/>
      <c r="F24" s="10"/>
      <c r="G24" s="10"/>
      <c r="H24" s="10"/>
      <c r="I24" s="10"/>
      <c r="J24" s="10"/>
      <c r="K24" s="10"/>
    </row>
    <row r="25" spans="2:13">
      <c r="B25" s="65"/>
      <c r="C25" s="91"/>
      <c r="D25" s="10"/>
      <c r="E25" s="10"/>
      <c r="F25" s="10"/>
      <c r="G25" s="10"/>
      <c r="H25" s="10"/>
      <c r="I25" s="10"/>
      <c r="J25" s="10"/>
      <c r="K25" s="10"/>
    </row>
    <row r="26" spans="2:13">
      <c r="B26" s="65"/>
      <c r="C26" s="10"/>
      <c r="D26" s="10"/>
      <c r="E26" s="10"/>
      <c r="F26" s="10"/>
      <c r="G26" s="10"/>
      <c r="H26" s="10"/>
      <c r="I26" s="10"/>
      <c r="J26" s="10"/>
      <c r="K26" s="10"/>
    </row>
  </sheetData>
  <mergeCells count="4">
    <mergeCell ref="D4:E4"/>
    <mergeCell ref="F4:G4"/>
    <mergeCell ref="H4:I4"/>
    <mergeCell ref="K2:L3"/>
  </mergeCells>
  <hyperlinks>
    <hyperlink ref="K2:L3" location="Index!A1" display="Return to Index" xr:uid="{3CD21EC8-824C-4600-9373-98670F146D06}"/>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1ED0C-7472-4423-8C7B-46FDE5C49025}">
  <sheetPr codeName="Ark26"/>
  <dimension ref="B1:W28"/>
  <sheetViews>
    <sheetView zoomScale="90" zoomScaleNormal="90" workbookViewId="0"/>
  </sheetViews>
  <sheetFormatPr defaultRowHeight="14.5"/>
  <cols>
    <col min="2" max="2" width="9.26953125" style="69" customWidth="1"/>
    <col min="3" max="3" width="67.81640625" customWidth="1"/>
    <col min="20" max="20" width="11.453125" customWidth="1"/>
  </cols>
  <sheetData>
    <row r="1" spans="2:23" s="44" customFormat="1" ht="16.5" customHeight="1">
      <c r="B1" s="69"/>
    </row>
    <row r="2" spans="2:23" ht="19.5">
      <c r="B2" s="100" t="s">
        <v>182</v>
      </c>
      <c r="C2" s="42"/>
      <c r="D2" s="42"/>
      <c r="E2" s="42"/>
      <c r="F2" s="42"/>
      <c r="G2" s="42"/>
      <c r="H2" s="42"/>
      <c r="I2" s="42"/>
      <c r="J2" s="42"/>
      <c r="K2" s="42"/>
      <c r="L2" s="42"/>
      <c r="M2" s="42"/>
      <c r="N2" s="42"/>
      <c r="O2" s="42"/>
      <c r="P2" s="42"/>
      <c r="Q2" s="42"/>
      <c r="R2" s="42"/>
      <c r="S2" s="42"/>
      <c r="T2" s="42"/>
      <c r="V2" s="855" t="s">
        <v>180</v>
      </c>
      <c r="W2" s="856"/>
    </row>
    <row r="3" spans="2:23" ht="16.5" customHeight="1">
      <c r="V3" s="857"/>
      <c r="W3" s="858"/>
    </row>
    <row r="4" spans="2:23" ht="16.5" customHeight="1">
      <c r="B4" s="67"/>
      <c r="C4" s="1"/>
      <c r="D4" s="884" t="s">
        <v>98</v>
      </c>
      <c r="E4" s="884"/>
      <c r="F4" s="884"/>
      <c r="G4" s="884"/>
      <c r="H4" s="884"/>
      <c r="I4" s="884"/>
      <c r="J4" s="884"/>
      <c r="K4" s="884"/>
      <c r="L4" s="884"/>
      <c r="M4" s="884"/>
      <c r="N4" s="884"/>
      <c r="O4" s="884"/>
      <c r="P4" s="884"/>
      <c r="Q4" s="884"/>
      <c r="R4" s="884"/>
      <c r="S4" s="878" t="s">
        <v>104</v>
      </c>
      <c r="T4" s="920" t="s">
        <v>99</v>
      </c>
      <c r="V4" s="25"/>
      <c r="W4" s="25"/>
    </row>
    <row r="5" spans="2:23">
      <c r="B5" s="67" t="str">
        <f>'EU CCyB1'!B7</f>
        <v>At 31 December 2024 (DKKm)</v>
      </c>
      <c r="C5" s="1"/>
      <c r="D5" s="43">
        <v>0</v>
      </c>
      <c r="E5" s="43">
        <v>0.02</v>
      </c>
      <c r="F5" s="43">
        <v>0.04</v>
      </c>
      <c r="G5" s="43">
        <v>0.1</v>
      </c>
      <c r="H5" s="43">
        <v>0.2</v>
      </c>
      <c r="I5" s="43">
        <v>0.35</v>
      </c>
      <c r="J5" s="43">
        <v>0.5</v>
      </c>
      <c r="K5" s="43">
        <v>0.7</v>
      </c>
      <c r="L5" s="43">
        <v>0.75</v>
      </c>
      <c r="M5" s="43">
        <v>1</v>
      </c>
      <c r="N5" s="43">
        <v>1.5</v>
      </c>
      <c r="O5" s="43">
        <v>2.5</v>
      </c>
      <c r="P5" s="43">
        <v>3.7</v>
      </c>
      <c r="Q5" s="43">
        <v>12.5</v>
      </c>
      <c r="R5" s="45" t="s">
        <v>100</v>
      </c>
      <c r="S5" s="878"/>
      <c r="T5" s="920"/>
      <c r="V5" s="25"/>
      <c r="W5" s="25"/>
    </row>
    <row r="6" spans="2:23">
      <c r="B6" s="77">
        <v>1</v>
      </c>
      <c r="C6" s="31" t="s">
        <v>76</v>
      </c>
      <c r="D6" s="341">
        <v>1216.6216150362336</v>
      </c>
      <c r="E6" s="341">
        <v>0</v>
      </c>
      <c r="F6" s="341">
        <v>0</v>
      </c>
      <c r="G6" s="341">
        <v>0</v>
      </c>
      <c r="H6" s="341">
        <v>0</v>
      </c>
      <c r="I6" s="341">
        <v>0</v>
      </c>
      <c r="J6" s="341">
        <v>0</v>
      </c>
      <c r="K6" s="341">
        <v>0</v>
      </c>
      <c r="L6" s="341">
        <v>0</v>
      </c>
      <c r="M6" s="341">
        <v>0</v>
      </c>
      <c r="N6" s="341">
        <v>0</v>
      </c>
      <c r="O6" s="341">
        <v>0</v>
      </c>
      <c r="P6" s="341">
        <v>0</v>
      </c>
      <c r="Q6" s="341">
        <v>0</v>
      </c>
      <c r="R6" s="341">
        <v>0</v>
      </c>
      <c r="S6" s="341">
        <v>1216.6216150362336</v>
      </c>
      <c r="T6" s="341">
        <v>0</v>
      </c>
      <c r="U6" s="75"/>
    </row>
    <row r="7" spans="2:23">
      <c r="B7" s="77">
        <v>2</v>
      </c>
      <c r="C7" s="31" t="s">
        <v>92</v>
      </c>
      <c r="D7" s="341">
        <v>139.84895206428999</v>
      </c>
      <c r="E7" s="341">
        <v>0</v>
      </c>
      <c r="F7" s="341">
        <v>0</v>
      </c>
      <c r="G7" s="341">
        <v>0</v>
      </c>
      <c r="H7" s="341">
        <v>121.95289758207768</v>
      </c>
      <c r="I7" s="341">
        <v>0</v>
      </c>
      <c r="J7" s="341">
        <v>0</v>
      </c>
      <c r="K7" s="341">
        <v>0</v>
      </c>
      <c r="L7" s="341">
        <v>0</v>
      </c>
      <c r="M7" s="341">
        <v>0</v>
      </c>
      <c r="N7" s="341">
        <v>0</v>
      </c>
      <c r="O7" s="341">
        <v>0</v>
      </c>
      <c r="P7" s="341">
        <v>0</v>
      </c>
      <c r="Q7" s="341">
        <v>0</v>
      </c>
      <c r="R7" s="341">
        <v>0</v>
      </c>
      <c r="S7" s="341">
        <v>261.80184964636766</v>
      </c>
      <c r="T7" s="341">
        <v>261.80184964636771</v>
      </c>
      <c r="U7" s="75"/>
    </row>
    <row r="8" spans="2:23">
      <c r="B8" s="77">
        <v>3</v>
      </c>
      <c r="C8" s="2" t="s">
        <v>81</v>
      </c>
      <c r="D8" s="341">
        <v>0</v>
      </c>
      <c r="E8" s="341">
        <v>0</v>
      </c>
      <c r="F8" s="341">
        <v>0</v>
      </c>
      <c r="G8" s="341">
        <v>0</v>
      </c>
      <c r="H8" s="341">
        <v>4.4999999999998865E-7</v>
      </c>
      <c r="I8" s="341">
        <v>0</v>
      </c>
      <c r="J8" s="341">
        <v>0</v>
      </c>
      <c r="K8" s="341">
        <v>0</v>
      </c>
      <c r="L8" s="341">
        <v>0</v>
      </c>
      <c r="M8" s="341">
        <v>0</v>
      </c>
      <c r="N8" s="341">
        <v>0</v>
      </c>
      <c r="O8" s="341">
        <v>0</v>
      </c>
      <c r="P8" s="341">
        <v>0</v>
      </c>
      <c r="Q8" s="341">
        <v>0</v>
      </c>
      <c r="R8" s="341">
        <v>0</v>
      </c>
      <c r="S8" s="341">
        <v>4.4999999999998865E-7</v>
      </c>
      <c r="T8" s="341">
        <v>4.4999999999998865E-7</v>
      </c>
      <c r="U8" s="75"/>
    </row>
    <row r="9" spans="2:23">
      <c r="B9" s="77">
        <v>4</v>
      </c>
      <c r="C9" s="2" t="s">
        <v>82</v>
      </c>
      <c r="D9" s="341">
        <v>0</v>
      </c>
      <c r="E9" s="341">
        <v>0</v>
      </c>
      <c r="F9" s="341">
        <v>0</v>
      </c>
      <c r="G9" s="341">
        <v>0</v>
      </c>
      <c r="H9" s="341">
        <v>0</v>
      </c>
      <c r="I9" s="341">
        <v>0</v>
      </c>
      <c r="J9" s="341">
        <v>0</v>
      </c>
      <c r="K9" s="341">
        <v>0</v>
      </c>
      <c r="L9" s="341">
        <v>0</v>
      </c>
      <c r="M9" s="341">
        <v>0</v>
      </c>
      <c r="N9" s="341">
        <v>0</v>
      </c>
      <c r="O9" s="341">
        <v>0</v>
      </c>
      <c r="P9" s="341">
        <v>0</v>
      </c>
      <c r="Q9" s="341">
        <v>0</v>
      </c>
      <c r="R9" s="341">
        <v>0</v>
      </c>
      <c r="S9" s="341">
        <v>0</v>
      </c>
      <c r="T9" s="341">
        <v>0</v>
      </c>
    </row>
    <row r="10" spans="2:23">
      <c r="B10" s="77">
        <v>5</v>
      </c>
      <c r="C10" s="2" t="s">
        <v>101</v>
      </c>
      <c r="D10" s="341">
        <v>0</v>
      </c>
      <c r="E10" s="341">
        <v>0</v>
      </c>
      <c r="F10" s="341">
        <v>0</v>
      </c>
      <c r="G10" s="341">
        <v>0</v>
      </c>
      <c r="H10" s="341">
        <v>0</v>
      </c>
      <c r="I10" s="341">
        <v>0</v>
      </c>
      <c r="J10" s="341">
        <v>0</v>
      </c>
      <c r="K10" s="341">
        <v>0</v>
      </c>
      <c r="L10" s="341">
        <v>0</v>
      </c>
      <c r="M10" s="341">
        <v>0</v>
      </c>
      <c r="N10" s="341">
        <v>0</v>
      </c>
      <c r="O10" s="341">
        <v>0</v>
      </c>
      <c r="P10" s="341">
        <v>0</v>
      </c>
      <c r="Q10" s="341">
        <v>0</v>
      </c>
      <c r="R10" s="341">
        <v>0</v>
      </c>
      <c r="S10" s="341">
        <v>0</v>
      </c>
      <c r="T10" s="341">
        <v>0</v>
      </c>
    </row>
    <row r="11" spans="2:23">
      <c r="B11" s="77">
        <v>6</v>
      </c>
      <c r="C11" s="2" t="s">
        <v>77</v>
      </c>
      <c r="D11" s="341">
        <v>0</v>
      </c>
      <c r="E11" s="341">
        <v>2.9802322387695311E-14</v>
      </c>
      <c r="F11" s="341">
        <v>0</v>
      </c>
      <c r="G11" s="341">
        <v>0</v>
      </c>
      <c r="H11" s="341">
        <v>267.29278737918679</v>
      </c>
      <c r="I11" s="341">
        <v>0</v>
      </c>
      <c r="J11" s="341">
        <v>802.34951905310004</v>
      </c>
      <c r="K11" s="341">
        <v>0</v>
      </c>
      <c r="L11" s="341">
        <v>0</v>
      </c>
      <c r="M11" s="341">
        <v>0.97898803434491022</v>
      </c>
      <c r="N11" s="341">
        <v>1.4271289751293845</v>
      </c>
      <c r="O11" s="341">
        <v>0</v>
      </c>
      <c r="P11" s="341">
        <v>0</v>
      </c>
      <c r="Q11" s="341">
        <v>0</v>
      </c>
      <c r="R11" s="341">
        <v>0</v>
      </c>
      <c r="S11" s="341">
        <v>1072.0484234417611</v>
      </c>
      <c r="T11" s="341">
        <v>259.58086533955617</v>
      </c>
      <c r="U11" s="75"/>
      <c r="V11" s="75"/>
    </row>
    <row r="12" spans="2:23">
      <c r="B12" s="77">
        <v>7</v>
      </c>
      <c r="C12" s="2" t="s">
        <v>78</v>
      </c>
      <c r="D12" s="341">
        <v>0</v>
      </c>
      <c r="E12" s="341">
        <v>0</v>
      </c>
      <c r="F12" s="341">
        <v>0</v>
      </c>
      <c r="G12" s="341">
        <v>0</v>
      </c>
      <c r="H12" s="341">
        <v>0.15717700999999998</v>
      </c>
      <c r="I12" s="341">
        <v>0</v>
      </c>
      <c r="J12" s="341">
        <v>0</v>
      </c>
      <c r="K12" s="341">
        <v>0</v>
      </c>
      <c r="L12" s="341">
        <v>0</v>
      </c>
      <c r="M12" s="341">
        <v>22744.286439014595</v>
      </c>
      <c r="N12" s="341">
        <v>0</v>
      </c>
      <c r="O12" s="341">
        <v>0</v>
      </c>
      <c r="P12" s="341">
        <v>0</v>
      </c>
      <c r="Q12" s="341">
        <v>0</v>
      </c>
      <c r="R12" s="341">
        <v>0</v>
      </c>
      <c r="S12" s="341">
        <v>22744.443616024597</v>
      </c>
      <c r="T12" s="341">
        <v>22744.286439014595</v>
      </c>
      <c r="U12" s="94"/>
    </row>
    <row r="13" spans="2:23">
      <c r="B13" s="77">
        <v>8</v>
      </c>
      <c r="C13" s="2" t="s">
        <v>105</v>
      </c>
      <c r="D13" s="341">
        <v>0</v>
      </c>
      <c r="E13" s="341">
        <v>0</v>
      </c>
      <c r="F13" s="341">
        <v>0</v>
      </c>
      <c r="G13" s="341">
        <v>0</v>
      </c>
      <c r="H13" s="341">
        <v>0</v>
      </c>
      <c r="I13" s="341">
        <v>0</v>
      </c>
      <c r="J13" s="341">
        <v>0</v>
      </c>
      <c r="K13" s="341">
        <v>0</v>
      </c>
      <c r="L13" s="341">
        <v>25131.714574612266</v>
      </c>
      <c r="M13" s="341">
        <v>0</v>
      </c>
      <c r="N13" s="341">
        <v>0</v>
      </c>
      <c r="O13" s="341">
        <v>0</v>
      </c>
      <c r="P13" s="341">
        <v>0</v>
      </c>
      <c r="Q13" s="341">
        <v>0</v>
      </c>
      <c r="R13" s="341">
        <v>0</v>
      </c>
      <c r="S13" s="341">
        <v>25131.714574612266</v>
      </c>
      <c r="T13" s="341">
        <v>25131.714574612266</v>
      </c>
    </row>
    <row r="14" spans="2:23">
      <c r="B14" s="77">
        <v>9</v>
      </c>
      <c r="C14" s="31" t="s">
        <v>83</v>
      </c>
      <c r="D14" s="341">
        <v>0</v>
      </c>
      <c r="E14" s="341">
        <v>0</v>
      </c>
      <c r="F14" s="341">
        <v>0</v>
      </c>
      <c r="G14" s="341">
        <v>0</v>
      </c>
      <c r="H14" s="341">
        <v>0</v>
      </c>
      <c r="I14" s="341">
        <v>16988.814251657623</v>
      </c>
      <c r="J14" s="341">
        <v>1893.3181303727731</v>
      </c>
      <c r="K14" s="341">
        <v>0</v>
      </c>
      <c r="L14" s="341">
        <v>0</v>
      </c>
      <c r="M14" s="341">
        <v>0</v>
      </c>
      <c r="N14" s="341">
        <v>0</v>
      </c>
      <c r="O14" s="341">
        <v>0</v>
      </c>
      <c r="P14" s="341">
        <v>0</v>
      </c>
      <c r="Q14" s="341">
        <v>0</v>
      </c>
      <c r="R14" s="341">
        <v>0</v>
      </c>
      <c r="S14" s="341">
        <v>18882.132382030395</v>
      </c>
      <c r="T14" s="341">
        <v>18882.132382030395</v>
      </c>
    </row>
    <row r="15" spans="2:23">
      <c r="B15" s="77">
        <v>10</v>
      </c>
      <c r="C15" s="2" t="s">
        <v>84</v>
      </c>
      <c r="D15" s="341">
        <v>0</v>
      </c>
      <c r="E15" s="341">
        <v>0</v>
      </c>
      <c r="F15" s="341">
        <v>0</v>
      </c>
      <c r="G15" s="341">
        <v>0</v>
      </c>
      <c r="H15" s="341">
        <v>0</v>
      </c>
      <c r="I15" s="341">
        <v>0</v>
      </c>
      <c r="J15" s="341">
        <v>0</v>
      </c>
      <c r="K15" s="341">
        <v>0</v>
      </c>
      <c r="L15" s="341">
        <v>0</v>
      </c>
      <c r="M15" s="341">
        <v>449.88370449871252</v>
      </c>
      <c r="N15" s="341">
        <v>95.696814455435501</v>
      </c>
      <c r="O15" s="341">
        <v>0</v>
      </c>
      <c r="P15" s="341">
        <v>0</v>
      </c>
      <c r="Q15" s="341">
        <v>0</v>
      </c>
      <c r="R15" s="341">
        <v>0</v>
      </c>
      <c r="S15" s="341">
        <v>545.58051895414803</v>
      </c>
      <c r="T15" s="341">
        <v>545.58051895414803</v>
      </c>
    </row>
    <row r="16" spans="2:23">
      <c r="B16" s="77">
        <v>11</v>
      </c>
      <c r="C16" s="31" t="s">
        <v>93</v>
      </c>
      <c r="D16" s="341">
        <v>0</v>
      </c>
      <c r="E16" s="341">
        <v>0</v>
      </c>
      <c r="F16" s="341">
        <v>0</v>
      </c>
      <c r="G16" s="341">
        <v>0</v>
      </c>
      <c r="H16" s="341">
        <v>0</v>
      </c>
      <c r="I16" s="341">
        <v>0</v>
      </c>
      <c r="J16" s="341">
        <v>0</v>
      </c>
      <c r="K16" s="341">
        <v>0</v>
      </c>
      <c r="L16" s="341">
        <v>0</v>
      </c>
      <c r="M16" s="341">
        <v>0</v>
      </c>
      <c r="N16" s="341">
        <v>657.04395929612804</v>
      </c>
      <c r="O16" s="341">
        <v>0</v>
      </c>
      <c r="P16" s="341">
        <v>0</v>
      </c>
      <c r="Q16" s="341">
        <v>0</v>
      </c>
      <c r="R16" s="341">
        <v>0</v>
      </c>
      <c r="S16" s="341">
        <v>657.04395929612804</v>
      </c>
      <c r="T16" s="341">
        <v>657.04395929612804</v>
      </c>
    </row>
    <row r="17" spans="2:21">
      <c r="B17" s="77">
        <v>12</v>
      </c>
      <c r="C17" s="2" t="s">
        <v>85</v>
      </c>
      <c r="D17" s="341">
        <v>0</v>
      </c>
      <c r="E17" s="341">
        <v>0</v>
      </c>
      <c r="F17" s="341">
        <v>0</v>
      </c>
      <c r="G17" s="341">
        <v>12941.125194619997</v>
      </c>
      <c r="H17" s="341">
        <v>0</v>
      </c>
      <c r="I17" s="341">
        <v>0</v>
      </c>
      <c r="J17" s="341">
        <v>0</v>
      </c>
      <c r="K17" s="341">
        <v>0</v>
      </c>
      <c r="L17" s="341">
        <v>0</v>
      </c>
      <c r="M17" s="341">
        <v>0</v>
      </c>
      <c r="N17" s="341">
        <v>0</v>
      </c>
      <c r="O17" s="341">
        <v>0</v>
      </c>
      <c r="P17" s="341">
        <v>0</v>
      </c>
      <c r="Q17" s="341">
        <v>0</v>
      </c>
      <c r="R17" s="341">
        <v>0</v>
      </c>
      <c r="S17" s="341">
        <v>12941.125194619997</v>
      </c>
      <c r="T17" s="341">
        <v>78.559611450000006</v>
      </c>
    </row>
    <row r="18" spans="2:21">
      <c r="B18" s="77">
        <v>13</v>
      </c>
      <c r="C18" s="11" t="s">
        <v>102</v>
      </c>
      <c r="D18" s="341">
        <v>0</v>
      </c>
      <c r="E18" s="341">
        <v>0</v>
      </c>
      <c r="F18" s="341">
        <v>0</v>
      </c>
      <c r="G18" s="341">
        <v>0</v>
      </c>
      <c r="H18" s="341">
        <v>2.9802322387695311E-14</v>
      </c>
      <c r="I18" s="341">
        <v>0</v>
      </c>
      <c r="J18" s="341">
        <v>89.44107682475304</v>
      </c>
      <c r="K18" s="341">
        <v>0</v>
      </c>
      <c r="L18" s="341">
        <v>0</v>
      </c>
      <c r="M18" s="341">
        <v>0</v>
      </c>
      <c r="N18" s="341">
        <v>0</v>
      </c>
      <c r="O18" s="341">
        <v>0</v>
      </c>
      <c r="P18" s="341">
        <v>0</v>
      </c>
      <c r="Q18" s="341">
        <v>0</v>
      </c>
      <c r="R18" s="341">
        <v>0</v>
      </c>
      <c r="S18" s="341">
        <v>89.441076824753068</v>
      </c>
      <c r="T18" s="341">
        <v>0</v>
      </c>
    </row>
    <row r="19" spans="2:21">
      <c r="B19" s="77">
        <v>14</v>
      </c>
      <c r="C19" s="31" t="s">
        <v>95</v>
      </c>
      <c r="D19" s="341">
        <v>0</v>
      </c>
      <c r="E19" s="341">
        <v>0</v>
      </c>
      <c r="F19" s="341">
        <v>0</v>
      </c>
      <c r="G19" s="341">
        <v>0</v>
      </c>
      <c r="H19" s="341">
        <v>0</v>
      </c>
      <c r="I19" s="341">
        <v>0</v>
      </c>
      <c r="J19" s="341">
        <v>0</v>
      </c>
      <c r="K19" s="341">
        <v>0</v>
      </c>
      <c r="L19" s="341">
        <v>0</v>
      </c>
      <c r="M19" s="341">
        <v>0</v>
      </c>
      <c r="N19" s="341">
        <v>0</v>
      </c>
      <c r="O19" s="341">
        <v>0</v>
      </c>
      <c r="P19" s="341">
        <v>0</v>
      </c>
      <c r="Q19" s="341">
        <v>0</v>
      </c>
      <c r="R19" s="341">
        <v>0</v>
      </c>
      <c r="S19" s="341">
        <v>0</v>
      </c>
      <c r="T19" s="341">
        <v>0</v>
      </c>
    </row>
    <row r="20" spans="2:21">
      <c r="B20" s="77">
        <v>15</v>
      </c>
      <c r="C20" s="2" t="s">
        <v>80</v>
      </c>
      <c r="D20" s="341">
        <v>0</v>
      </c>
      <c r="E20" s="341">
        <v>0</v>
      </c>
      <c r="F20" s="341">
        <v>0</v>
      </c>
      <c r="G20" s="341">
        <v>0</v>
      </c>
      <c r="H20" s="341">
        <v>0</v>
      </c>
      <c r="I20" s="341">
        <v>0</v>
      </c>
      <c r="J20" s="341">
        <v>0</v>
      </c>
      <c r="K20" s="341">
        <v>0</v>
      </c>
      <c r="L20" s="341">
        <v>0</v>
      </c>
      <c r="M20" s="341">
        <v>981.2598588100002</v>
      </c>
      <c r="N20" s="341">
        <v>0</v>
      </c>
      <c r="O20" s="341">
        <v>1287.6984843099999</v>
      </c>
      <c r="P20" s="341">
        <v>0</v>
      </c>
      <c r="Q20" s="341">
        <v>0</v>
      </c>
      <c r="R20" s="341">
        <v>0</v>
      </c>
      <c r="S20" s="341">
        <v>2268.9583431199999</v>
      </c>
      <c r="T20" s="341">
        <v>2268.9583431199999</v>
      </c>
    </row>
    <row r="21" spans="2:21">
      <c r="B21" s="77">
        <v>16</v>
      </c>
      <c r="C21" s="2" t="s">
        <v>103</v>
      </c>
      <c r="D21" s="341">
        <v>1168.5261144600001</v>
      </c>
      <c r="E21" s="341">
        <v>0</v>
      </c>
      <c r="F21" s="341">
        <v>0</v>
      </c>
      <c r="G21" s="341">
        <v>0</v>
      </c>
      <c r="H21" s="341">
        <v>0</v>
      </c>
      <c r="I21" s="341">
        <v>0</v>
      </c>
      <c r="J21" s="341">
        <v>0</v>
      </c>
      <c r="K21" s="341">
        <v>0</v>
      </c>
      <c r="L21" s="341">
        <v>0</v>
      </c>
      <c r="M21" s="341">
        <v>2004.6729343200006</v>
      </c>
      <c r="N21" s="341">
        <v>0</v>
      </c>
      <c r="O21" s="341">
        <v>1.1000000000000001E-7</v>
      </c>
      <c r="P21" s="341">
        <v>0</v>
      </c>
      <c r="Q21" s="341">
        <v>0</v>
      </c>
      <c r="R21" s="341">
        <v>0</v>
      </c>
      <c r="S21" s="341">
        <v>3173.199048890001</v>
      </c>
      <c r="T21" s="341">
        <v>1477.0884182200002</v>
      </c>
    </row>
    <row r="22" spans="2:21" ht="16.5" customHeight="1">
      <c r="B22" s="79">
        <v>17</v>
      </c>
      <c r="C22" s="8" t="s">
        <v>0</v>
      </c>
      <c r="D22" s="349">
        <v>2524.9966815605239</v>
      </c>
      <c r="E22" s="349">
        <v>2.9802322387695311E-14</v>
      </c>
      <c r="F22" s="349">
        <v>0</v>
      </c>
      <c r="G22" s="349">
        <v>12941.125194619997</v>
      </c>
      <c r="H22" s="349">
        <v>389.40286242126456</v>
      </c>
      <c r="I22" s="349">
        <v>16988.814251657623</v>
      </c>
      <c r="J22" s="349">
        <v>2785.1087262506262</v>
      </c>
      <c r="K22" s="349">
        <v>0</v>
      </c>
      <c r="L22" s="349">
        <v>25131.714574612266</v>
      </c>
      <c r="M22" s="349">
        <v>26181.081924677655</v>
      </c>
      <c r="N22" s="349">
        <v>754.16790272669289</v>
      </c>
      <c r="O22" s="349">
        <v>1287.6984844199999</v>
      </c>
      <c r="P22" s="349">
        <v>0</v>
      </c>
      <c r="Q22" s="349">
        <v>0</v>
      </c>
      <c r="R22" s="349">
        <v>0</v>
      </c>
      <c r="S22" s="349">
        <v>88984.110602946646</v>
      </c>
      <c r="T22" s="349">
        <v>72306.746962133446</v>
      </c>
      <c r="U22" s="94"/>
    </row>
    <row r="24" spans="2:21">
      <c r="T24" s="94"/>
    </row>
    <row r="26" spans="2:21">
      <c r="T26" s="94"/>
    </row>
    <row r="28" spans="2:21">
      <c r="C28" s="91"/>
    </row>
  </sheetData>
  <mergeCells count="4">
    <mergeCell ref="V2:W3"/>
    <mergeCell ref="S4:S5"/>
    <mergeCell ref="D4:R4"/>
    <mergeCell ref="T4:T5"/>
  </mergeCells>
  <hyperlinks>
    <hyperlink ref="V2:W3" location="Index!A1" display="Return to Index" xr:uid="{12FF9EA9-8B9D-415B-90D8-AF6DD03A9A8F}"/>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3BED1-00D8-4A81-AE93-9612AC17D736}">
  <sheetPr codeName="Ark27"/>
  <dimension ref="B1:G15"/>
  <sheetViews>
    <sheetView zoomScale="90" zoomScaleNormal="90" workbookViewId="0"/>
  </sheetViews>
  <sheetFormatPr defaultRowHeight="14.5"/>
  <cols>
    <col min="2" max="2" width="9.1796875" style="69" customWidth="1"/>
    <col min="3" max="3" width="46.54296875" customWidth="1"/>
    <col min="4" max="4" width="18.54296875" customWidth="1"/>
  </cols>
  <sheetData>
    <row r="1" spans="2:7" s="44" customFormat="1" ht="17.25" customHeight="1">
      <c r="B1" s="69"/>
    </row>
    <row r="2" spans="2:7" ht="19.5">
      <c r="B2" s="100" t="s">
        <v>185</v>
      </c>
      <c r="C2" s="99"/>
      <c r="D2" s="99"/>
      <c r="F2" s="855" t="s">
        <v>180</v>
      </c>
      <c r="G2" s="856"/>
    </row>
    <row r="3" spans="2:7" ht="16.5" customHeight="1">
      <c r="F3" s="857"/>
      <c r="G3" s="858"/>
    </row>
    <row r="4" spans="2:7" s="44" customFormat="1" ht="33" customHeight="1">
      <c r="B4" s="67" t="str">
        <f>'EU CR4'!B5</f>
        <v>At 31 December 2024 (DKKm)</v>
      </c>
      <c r="C4" s="1"/>
      <c r="D4" s="51" t="s">
        <v>107</v>
      </c>
    </row>
    <row r="5" spans="2:7">
      <c r="B5" s="47"/>
      <c r="C5" s="47" t="s">
        <v>159</v>
      </c>
      <c r="D5" s="6"/>
    </row>
    <row r="6" spans="2:7">
      <c r="B6" s="77">
        <v>1</v>
      </c>
      <c r="C6" s="68" t="s">
        <v>177</v>
      </c>
      <c r="D6" s="75">
        <v>3884.0072725</v>
      </c>
    </row>
    <row r="7" spans="2:7">
      <c r="B7" s="77">
        <v>2</v>
      </c>
      <c r="C7" s="68" t="s">
        <v>178</v>
      </c>
      <c r="D7" s="75">
        <v>333.36191600000001</v>
      </c>
    </row>
    <row r="8" spans="2:7">
      <c r="B8" s="77">
        <v>3</v>
      </c>
      <c r="C8" s="68" t="s">
        <v>557</v>
      </c>
      <c r="D8" s="75">
        <v>61.424751499999999</v>
      </c>
    </row>
    <row r="9" spans="2:7">
      <c r="B9" s="77">
        <v>4</v>
      </c>
      <c r="C9" s="68" t="s">
        <v>558</v>
      </c>
      <c r="D9" s="75">
        <v>4.3736110000000004</v>
      </c>
    </row>
    <row r="10" spans="2:7">
      <c r="B10" s="47"/>
      <c r="C10" s="47" t="s">
        <v>559</v>
      </c>
      <c r="D10" s="93"/>
    </row>
    <row r="11" spans="2:7">
      <c r="B11" s="77">
        <v>5</v>
      </c>
      <c r="C11" s="68" t="s">
        <v>560</v>
      </c>
      <c r="D11" s="75"/>
    </row>
    <row r="12" spans="2:7">
      <c r="B12" s="77">
        <v>6</v>
      </c>
      <c r="C12" s="68" t="s">
        <v>561</v>
      </c>
      <c r="D12" s="75">
        <v>12.566775</v>
      </c>
    </row>
    <row r="13" spans="2:7">
      <c r="B13" s="77">
        <v>7</v>
      </c>
      <c r="C13" s="68" t="s">
        <v>179</v>
      </c>
      <c r="D13" s="75"/>
    </row>
    <row r="14" spans="2:7">
      <c r="B14" s="77">
        <v>8</v>
      </c>
      <c r="C14" s="68" t="s">
        <v>160</v>
      </c>
      <c r="D14" s="75"/>
    </row>
    <row r="15" spans="2:7" ht="16.5" customHeight="1">
      <c r="B15" s="79">
        <v>9</v>
      </c>
      <c r="C15" s="8" t="s">
        <v>0</v>
      </c>
      <c r="D15" s="90">
        <v>4295.7343259999998</v>
      </c>
    </row>
  </sheetData>
  <mergeCells count="1">
    <mergeCell ref="F2:G3"/>
  </mergeCells>
  <hyperlinks>
    <hyperlink ref="F2:G3" location="Index!A1" display="Return to Index" xr:uid="{09654CF9-F99B-4183-8395-D2880F905283}"/>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8CCD0-42EA-4731-B8A2-A90F85F22F19}">
  <sheetPr codeName="Ark49"/>
  <dimension ref="B1:L18"/>
  <sheetViews>
    <sheetView zoomScale="90" zoomScaleNormal="90" workbookViewId="0"/>
  </sheetViews>
  <sheetFormatPr defaultColWidth="9.1796875" defaultRowHeight="14.5"/>
  <cols>
    <col min="1" max="1" width="9.1796875" style="117"/>
    <col min="2" max="2" width="9.1796875" style="69"/>
    <col min="3" max="3" width="65.26953125" style="117" bestFit="1" customWidth="1"/>
    <col min="4" max="8" width="21.453125" style="117" customWidth="1"/>
    <col min="9" max="16384" width="9.1796875" style="117"/>
  </cols>
  <sheetData>
    <row r="1" spans="2:12" ht="16.5" customHeight="1"/>
    <row r="2" spans="2:12" ht="19.5">
      <c r="B2" s="208" t="s">
        <v>1624</v>
      </c>
      <c r="C2" s="566"/>
      <c r="D2" s="566"/>
      <c r="E2" s="566"/>
      <c r="F2" s="566"/>
      <c r="G2" s="566"/>
      <c r="H2" s="566"/>
      <c r="J2" s="855" t="s">
        <v>180</v>
      </c>
      <c r="K2" s="856"/>
    </row>
    <row r="3" spans="2:12" ht="16.5" customHeight="1">
      <c r="J3" s="857"/>
      <c r="K3" s="858"/>
    </row>
    <row r="4" spans="2:12">
      <c r="B4" s="67"/>
      <c r="C4" s="1"/>
      <c r="D4" s="884" t="s">
        <v>1625</v>
      </c>
      <c r="E4" s="884"/>
      <c r="F4" s="884"/>
      <c r="G4" s="920" t="s">
        <v>146</v>
      </c>
      <c r="H4" s="922" t="s">
        <v>1626</v>
      </c>
    </row>
    <row r="5" spans="2:12" ht="16.5" customHeight="1">
      <c r="B5" s="662" t="str">
        <f>'EU PV1'!B5</f>
        <v>At 31 December 2024 (DKKm)</v>
      </c>
      <c r="C5" s="1"/>
      <c r="D5" s="560" t="s">
        <v>1627</v>
      </c>
      <c r="E5" s="560" t="s">
        <v>1628</v>
      </c>
      <c r="F5" s="560" t="s">
        <v>1629</v>
      </c>
      <c r="G5" s="920"/>
      <c r="H5" s="922"/>
    </row>
    <row r="6" spans="2:12">
      <c r="B6" s="77">
        <v>1</v>
      </c>
      <c r="C6" s="2" t="s">
        <v>1630</v>
      </c>
      <c r="D6" s="341">
        <v>3568.7700190599999</v>
      </c>
      <c r="E6" s="341">
        <v>3941.32261698</v>
      </c>
      <c r="F6" s="341">
        <v>5419.7421026499997</v>
      </c>
      <c r="G6" s="341">
        <v>646.49173693</v>
      </c>
      <c r="H6" s="341">
        <v>8081.1467116800004</v>
      </c>
      <c r="I6" s="2"/>
      <c r="J6" s="2"/>
      <c r="K6" s="333"/>
      <c r="L6" s="94"/>
    </row>
    <row r="7" spans="2:12" ht="33.75" customHeight="1">
      <c r="B7" s="77">
        <v>2</v>
      </c>
      <c r="C7" s="235" t="s">
        <v>1631</v>
      </c>
      <c r="D7" s="341"/>
      <c r="E7" s="341"/>
      <c r="F7" s="341"/>
      <c r="G7" s="341"/>
      <c r="H7" s="341"/>
      <c r="I7" s="2"/>
      <c r="J7" s="2"/>
      <c r="K7" s="333"/>
      <c r="L7" s="94"/>
    </row>
    <row r="8" spans="2:12">
      <c r="B8" s="77">
        <v>3</v>
      </c>
      <c r="C8" s="619" t="s">
        <v>1632</v>
      </c>
      <c r="D8" s="341"/>
      <c r="E8" s="341"/>
      <c r="F8" s="341"/>
      <c r="G8" s="381"/>
      <c r="H8" s="381"/>
      <c r="I8" s="2"/>
      <c r="J8" s="2"/>
      <c r="K8" s="333"/>
      <c r="L8" s="94"/>
    </row>
    <row r="9" spans="2:12">
      <c r="B9" s="77">
        <v>4</v>
      </c>
      <c r="C9" s="619" t="s">
        <v>1633</v>
      </c>
      <c r="D9" s="341"/>
      <c r="E9" s="341"/>
      <c r="F9" s="341"/>
      <c r="G9" s="381"/>
      <c r="H9" s="381"/>
      <c r="I9" s="2"/>
      <c r="J9" s="2"/>
      <c r="L9" s="94"/>
    </row>
    <row r="10" spans="2:12" ht="33" customHeight="1">
      <c r="B10" s="77">
        <v>5</v>
      </c>
      <c r="C10" s="620" t="s">
        <v>1634</v>
      </c>
      <c r="D10" s="341"/>
      <c r="E10" s="341"/>
      <c r="F10" s="341"/>
      <c r="G10" s="341"/>
      <c r="H10" s="341"/>
      <c r="I10" s="2"/>
      <c r="J10" s="2"/>
      <c r="L10" s="94"/>
    </row>
    <row r="11" spans="2:12">
      <c r="B11" s="68"/>
      <c r="C11" s="2"/>
      <c r="D11" s="2"/>
      <c r="E11" s="2"/>
      <c r="F11" s="2"/>
      <c r="G11" s="2"/>
      <c r="H11" s="2"/>
      <c r="I11" s="2"/>
      <c r="J11" s="2"/>
    </row>
    <row r="12" spans="2:12">
      <c r="B12" s="68"/>
      <c r="C12" s="2"/>
      <c r="D12" s="2"/>
      <c r="E12" s="2"/>
      <c r="F12" s="2"/>
      <c r="G12" s="2"/>
      <c r="H12" s="2"/>
      <c r="I12" s="2"/>
      <c r="J12" s="2"/>
    </row>
    <row r="13" spans="2:12">
      <c r="B13" s="68"/>
      <c r="C13" s="91"/>
      <c r="D13" s="2"/>
      <c r="E13" s="2"/>
      <c r="F13" s="2"/>
      <c r="G13" s="2"/>
      <c r="H13" s="2"/>
      <c r="I13" s="2"/>
      <c r="J13" s="2"/>
    </row>
    <row r="14" spans="2:12" ht="19.5">
      <c r="B14" s="208" t="s">
        <v>1635</v>
      </c>
      <c r="C14" s="2"/>
      <c r="D14" s="2"/>
      <c r="E14" s="2"/>
      <c r="F14" s="2"/>
      <c r="G14" s="2"/>
      <c r="H14" s="2"/>
      <c r="I14" s="2"/>
      <c r="J14" s="2"/>
    </row>
    <row r="15" spans="2:12">
      <c r="B15" s="68"/>
      <c r="C15" s="91"/>
      <c r="D15" s="2"/>
      <c r="E15" s="2"/>
      <c r="F15" s="2"/>
      <c r="G15" s="2"/>
      <c r="H15" s="2"/>
    </row>
    <row r="16" spans="2:12">
      <c r="B16" s="67"/>
      <c r="C16" s="1"/>
      <c r="D16" s="923"/>
      <c r="E16" s="923"/>
      <c r="F16" s="923"/>
      <c r="G16" s="923"/>
      <c r="H16" s="923"/>
    </row>
    <row r="17" spans="2:8">
      <c r="B17" s="662" t="str">
        <f>'EU LIA'!B12</f>
        <v>At 31 December 2024</v>
      </c>
      <c r="C17" s="1"/>
      <c r="D17" s="923"/>
      <c r="E17" s="923"/>
      <c r="F17" s="923"/>
      <c r="G17" s="923"/>
      <c r="H17" s="923"/>
    </row>
    <row r="18" spans="2:8" ht="136.5" customHeight="1">
      <c r="B18" s="312" t="s">
        <v>1636</v>
      </c>
      <c r="C18" s="621" t="s">
        <v>1637</v>
      </c>
      <c r="D18" s="921" t="s">
        <v>1995</v>
      </c>
      <c r="E18" s="921"/>
      <c r="F18" s="921"/>
      <c r="G18" s="921"/>
      <c r="H18" s="921"/>
    </row>
  </sheetData>
  <mergeCells count="8">
    <mergeCell ref="D18:H18"/>
    <mergeCell ref="J2:K3"/>
    <mergeCell ref="D4:F4"/>
    <mergeCell ref="G4:G5"/>
    <mergeCell ref="H4:H5"/>
    <mergeCell ref="D16:E17"/>
    <mergeCell ref="F16:G17"/>
    <mergeCell ref="H16:H17"/>
  </mergeCells>
  <hyperlinks>
    <hyperlink ref="J2:K3" location="Index!A1" display="Return to Index" xr:uid="{84628B0A-2DA0-427C-847C-B59DD8199967}"/>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1B7D8-B282-4418-BC8A-1552B7DE8D84}">
  <sheetPr codeName="Ark28"/>
  <dimension ref="B1:H22"/>
  <sheetViews>
    <sheetView zoomScale="90" zoomScaleNormal="90" workbookViewId="0"/>
  </sheetViews>
  <sheetFormatPr defaultRowHeight="14.5"/>
  <cols>
    <col min="2" max="2" width="9.26953125" customWidth="1"/>
    <col min="3" max="3" width="90" customWidth="1"/>
    <col min="4" max="4" width="21.453125" customWidth="1"/>
    <col min="6" max="6" width="9.1796875" style="117"/>
  </cols>
  <sheetData>
    <row r="1" spans="2:8" ht="16.5" customHeight="1"/>
    <row r="2" spans="2:8" ht="19.5">
      <c r="B2" s="100" t="s">
        <v>689</v>
      </c>
      <c r="C2" s="96"/>
      <c r="D2" s="96"/>
      <c r="G2" s="855" t="s">
        <v>180</v>
      </c>
      <c r="H2" s="856"/>
    </row>
    <row r="3" spans="2:8" ht="16.5" customHeight="1">
      <c r="B3" s="69"/>
      <c r="C3" s="117"/>
      <c r="D3" s="117"/>
      <c r="G3" s="857"/>
      <c r="H3" s="858"/>
    </row>
    <row r="4" spans="2:8">
      <c r="B4" s="67"/>
      <c r="C4" s="1"/>
      <c r="D4" s="1"/>
    </row>
    <row r="5" spans="2:8">
      <c r="B5" s="67" t="str">
        <f>'EU MR1'!B4</f>
        <v>At 31 December 2024 (DKKm)</v>
      </c>
      <c r="C5" s="1"/>
      <c r="D5" s="1" t="s">
        <v>261</v>
      </c>
    </row>
    <row r="6" spans="2:8">
      <c r="B6" s="77">
        <v>1</v>
      </c>
      <c r="C6" s="2" t="s">
        <v>262</v>
      </c>
      <c r="D6" s="341">
        <v>143784.61090572001</v>
      </c>
    </row>
    <row r="7" spans="2:8" ht="33" customHeight="1">
      <c r="B7" s="77">
        <v>2</v>
      </c>
      <c r="C7" s="11" t="s">
        <v>707</v>
      </c>
      <c r="D7" s="340">
        <v>2713.1821062800009</v>
      </c>
    </row>
    <row r="8" spans="2:8" ht="33" customHeight="1">
      <c r="B8" s="77">
        <v>3</v>
      </c>
      <c r="C8" s="11" t="s">
        <v>573</v>
      </c>
      <c r="D8" s="341">
        <v>0</v>
      </c>
    </row>
    <row r="9" spans="2:8">
      <c r="B9" s="77">
        <v>4</v>
      </c>
      <c r="C9" s="2" t="s">
        <v>574</v>
      </c>
      <c r="D9" s="341">
        <v>-120.77185528</v>
      </c>
    </row>
    <row r="10" spans="2:8" s="117" customFormat="1" ht="48.75" customHeight="1">
      <c r="B10" s="77">
        <v>5</v>
      </c>
      <c r="C10" s="235" t="s">
        <v>575</v>
      </c>
      <c r="D10" s="341">
        <v>-27932.757762459998</v>
      </c>
    </row>
    <row r="11" spans="2:8" s="117" customFormat="1" ht="33" customHeight="1">
      <c r="B11" s="77">
        <v>6</v>
      </c>
      <c r="C11" s="11" t="s">
        <v>576</v>
      </c>
      <c r="D11" s="341">
        <v>0</v>
      </c>
    </row>
    <row r="12" spans="2:8" s="117" customFormat="1" ht="16.5" customHeight="1">
      <c r="B12" s="77">
        <v>7</v>
      </c>
      <c r="C12" s="11" t="s">
        <v>577</v>
      </c>
      <c r="D12" s="341">
        <v>0</v>
      </c>
    </row>
    <row r="13" spans="2:8" ht="16.5" customHeight="1">
      <c r="B13" s="77">
        <v>8</v>
      </c>
      <c r="C13" s="11" t="s">
        <v>263</v>
      </c>
      <c r="D13" s="341">
        <v>1164.1880408926038</v>
      </c>
    </row>
    <row r="14" spans="2:8" s="117" customFormat="1" ht="16.5" customHeight="1">
      <c r="B14" s="77">
        <v>9</v>
      </c>
      <c r="C14" s="11" t="s">
        <v>578</v>
      </c>
      <c r="D14" s="341">
        <v>20.077221659999847</v>
      </c>
    </row>
    <row r="15" spans="2:8" ht="16.5" customHeight="1">
      <c r="B15" s="77">
        <v>10</v>
      </c>
      <c r="C15" s="235" t="s">
        <v>579</v>
      </c>
      <c r="D15" s="336">
        <v>13310.947230075752</v>
      </c>
    </row>
    <row r="16" spans="2:8" ht="28">
      <c r="B16" s="77">
        <v>11</v>
      </c>
      <c r="C16" s="235" t="s">
        <v>580</v>
      </c>
      <c r="D16" s="341">
        <v>0</v>
      </c>
    </row>
    <row r="17" spans="2:4" ht="28">
      <c r="B17" s="77" t="s">
        <v>395</v>
      </c>
      <c r="C17" s="235" t="s">
        <v>709</v>
      </c>
      <c r="D17" s="341">
        <v>0</v>
      </c>
    </row>
    <row r="18" spans="2:4" ht="28">
      <c r="B18" s="77" t="s">
        <v>581</v>
      </c>
      <c r="C18" s="235" t="s">
        <v>710</v>
      </c>
      <c r="D18" s="341">
        <v>0</v>
      </c>
    </row>
    <row r="19" spans="2:4">
      <c r="B19" s="77">
        <v>12</v>
      </c>
      <c r="C19" s="235" t="s">
        <v>582</v>
      </c>
      <c r="D19" s="362">
        <v>-4222.1794056591607</v>
      </c>
    </row>
    <row r="20" spans="2:4" ht="16.5" customHeight="1">
      <c r="B20" s="79">
        <v>13</v>
      </c>
      <c r="C20" s="12" t="s">
        <v>708</v>
      </c>
      <c r="D20" s="363">
        <v>128717.2964812292</v>
      </c>
    </row>
    <row r="22" spans="2:4">
      <c r="C22" s="77"/>
      <c r="D22" s="235"/>
    </row>
  </sheetData>
  <mergeCells count="1">
    <mergeCell ref="G2:H3"/>
  </mergeCells>
  <hyperlinks>
    <hyperlink ref="G2:H3" location="Index!A1" display="Return to Index" xr:uid="{17AAEE1D-42A4-4DA6-A294-0812135420DA}"/>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C9FB-F58C-4D9F-8F9D-FA4B12886156}">
  <sheetPr codeName="Ark29"/>
  <dimension ref="B1:K102"/>
  <sheetViews>
    <sheetView zoomScale="90" zoomScaleNormal="90" workbookViewId="0"/>
  </sheetViews>
  <sheetFormatPr defaultColWidth="9.1796875" defaultRowHeight="13.5"/>
  <cols>
    <col min="1" max="1" width="9.1796875" style="26"/>
    <col min="2" max="2" width="9.26953125" style="66" customWidth="1"/>
    <col min="3" max="3" width="83.1796875" style="26" customWidth="1"/>
    <col min="4" max="4" width="21.453125" style="330" customWidth="1"/>
    <col min="5" max="5" width="21.453125" style="26" customWidth="1"/>
    <col min="6" max="16384" width="9.1796875" style="26"/>
  </cols>
  <sheetData>
    <row r="1" spans="2:8" ht="16.5" customHeight="1">
      <c r="B1" s="95"/>
    </row>
    <row r="2" spans="2:8" ht="19.5">
      <c r="B2" s="100" t="s">
        <v>583</v>
      </c>
      <c r="C2" s="96"/>
      <c r="D2" s="331"/>
      <c r="E2" s="42"/>
      <c r="G2" s="855" t="s">
        <v>180</v>
      </c>
      <c r="H2" s="856"/>
    </row>
    <row r="3" spans="2:8" ht="16.5" customHeight="1">
      <c r="G3" s="857"/>
      <c r="H3" s="858"/>
    </row>
    <row r="4" spans="2:8" ht="49.5" customHeight="1">
      <c r="B4" s="67" t="s">
        <v>165</v>
      </c>
      <c r="C4" s="28"/>
      <c r="D4" s="561" t="str">
        <f>Attestation!C2</f>
        <v>31 December 2024</v>
      </c>
      <c r="E4" s="561">
        <f>D4-Attestation!D5</f>
        <v>45473</v>
      </c>
    </row>
    <row r="5" spans="2:8" ht="14">
      <c r="B5" s="73" t="s">
        <v>39</v>
      </c>
      <c r="C5" s="29"/>
      <c r="D5" s="332"/>
      <c r="E5" s="29"/>
    </row>
    <row r="6" spans="2:8" s="27" customFormat="1" ht="16.5" customHeight="1">
      <c r="B6" s="78">
        <v>1</v>
      </c>
      <c r="C6" s="246" t="s">
        <v>584</v>
      </c>
      <c r="D6" s="351">
        <v>99928.507673916742</v>
      </c>
      <c r="E6" s="217">
        <v>93778.788191191532</v>
      </c>
      <c r="G6" s="10"/>
    </row>
    <row r="7" spans="2:8" s="27" customFormat="1" ht="33" customHeight="1">
      <c r="B7" s="78">
        <v>2</v>
      </c>
      <c r="C7" s="9" t="s">
        <v>62</v>
      </c>
      <c r="D7" s="217">
        <v>182.09994938999998</v>
      </c>
      <c r="E7" s="217">
        <v>363.96416592000003</v>
      </c>
    </row>
    <row r="8" spans="2:8" s="27" customFormat="1" ht="33" customHeight="1">
      <c r="B8" s="78">
        <v>3</v>
      </c>
      <c r="C8" s="9" t="s">
        <v>63</v>
      </c>
      <c r="D8" s="352">
        <v>-223.47389238999997</v>
      </c>
      <c r="E8" s="352">
        <v>-138.89653200000001</v>
      </c>
    </row>
    <row r="9" spans="2:8" s="27" customFormat="1" ht="33" customHeight="1">
      <c r="B9" s="78">
        <v>4</v>
      </c>
      <c r="C9" s="9" t="s">
        <v>585</v>
      </c>
      <c r="D9" s="352">
        <v>0</v>
      </c>
      <c r="E9" s="352">
        <v>0</v>
      </c>
    </row>
    <row r="10" spans="2:8" s="27" customFormat="1">
      <c r="B10" s="78">
        <v>5</v>
      </c>
      <c r="C10" s="10" t="s">
        <v>586</v>
      </c>
      <c r="D10" s="352">
        <v>0</v>
      </c>
      <c r="E10" s="341">
        <v>0</v>
      </c>
    </row>
    <row r="11" spans="2:8" s="27" customFormat="1">
      <c r="B11" s="78">
        <v>6</v>
      </c>
      <c r="C11" s="10" t="s">
        <v>59</v>
      </c>
      <c r="D11" s="217">
        <v>-286.71229834914732</v>
      </c>
      <c r="E11" s="336">
        <v>-570.00230593868139</v>
      </c>
    </row>
    <row r="12" spans="2:8" ht="18" customHeight="1">
      <c r="B12" s="85">
        <v>7</v>
      </c>
      <c r="C12" s="251" t="s">
        <v>587</v>
      </c>
      <c r="D12" s="353">
        <v>99600.4214325676</v>
      </c>
      <c r="E12" s="354">
        <v>93433.853519172844</v>
      </c>
    </row>
    <row r="13" spans="2:8" ht="14">
      <c r="B13" s="73" t="s">
        <v>40</v>
      </c>
      <c r="C13" s="29"/>
      <c r="D13" s="221"/>
      <c r="E13" s="355"/>
    </row>
    <row r="14" spans="2:8" s="27" customFormat="1" ht="33" customHeight="1">
      <c r="B14" s="168">
        <v>8</v>
      </c>
      <c r="C14" s="246" t="s">
        <v>588</v>
      </c>
      <c r="D14" s="351">
        <v>466.34024003000002</v>
      </c>
      <c r="E14" s="217">
        <v>512.0218251120001</v>
      </c>
    </row>
    <row r="15" spans="2:8" s="32" customFormat="1" ht="33" customHeight="1">
      <c r="B15" s="168" t="s">
        <v>393</v>
      </c>
      <c r="C15" s="246" t="s">
        <v>589</v>
      </c>
      <c r="D15" s="352">
        <v>0</v>
      </c>
      <c r="E15" s="341">
        <v>0</v>
      </c>
    </row>
    <row r="16" spans="2:8" s="27" customFormat="1" ht="33" customHeight="1">
      <c r="B16" s="168">
        <v>9</v>
      </c>
      <c r="C16" s="246" t="s">
        <v>590</v>
      </c>
      <c r="D16" s="351">
        <v>1008.4726114926041</v>
      </c>
      <c r="E16" s="217">
        <v>905.49874354826557</v>
      </c>
    </row>
    <row r="17" spans="2:5" s="27" customFormat="1" ht="33.75" customHeight="1">
      <c r="B17" s="168" t="s">
        <v>364</v>
      </c>
      <c r="C17" s="246" t="s">
        <v>591</v>
      </c>
      <c r="D17" s="352">
        <v>0</v>
      </c>
      <c r="E17" s="341">
        <v>0</v>
      </c>
    </row>
    <row r="18" spans="2:5" s="32" customFormat="1" ht="16.5" customHeight="1">
      <c r="B18" s="86" t="s">
        <v>365</v>
      </c>
      <c r="C18" s="258" t="s">
        <v>61</v>
      </c>
      <c r="D18" s="352">
        <v>0</v>
      </c>
      <c r="E18" s="341">
        <v>0</v>
      </c>
    </row>
    <row r="19" spans="2:5" s="27" customFormat="1" ht="16.5" customHeight="1">
      <c r="B19" s="168">
        <v>10</v>
      </c>
      <c r="C19" s="258" t="s">
        <v>592</v>
      </c>
      <c r="D19" s="351">
        <v>0</v>
      </c>
      <c r="E19" s="341">
        <v>0</v>
      </c>
    </row>
    <row r="20" spans="2:5" s="27" customFormat="1" ht="33" customHeight="1">
      <c r="B20" s="168" t="s">
        <v>394</v>
      </c>
      <c r="C20" s="246" t="s">
        <v>593</v>
      </c>
      <c r="D20" s="352">
        <v>0</v>
      </c>
      <c r="E20" s="341">
        <v>0</v>
      </c>
    </row>
    <row r="21" spans="2:5" s="27" customFormat="1" ht="33" customHeight="1">
      <c r="B21" s="168" t="s">
        <v>594</v>
      </c>
      <c r="C21" s="246" t="s">
        <v>711</v>
      </c>
      <c r="D21" s="352">
        <v>0</v>
      </c>
      <c r="E21" s="341">
        <v>0</v>
      </c>
    </row>
    <row r="22" spans="2:5" s="27" customFormat="1">
      <c r="B22" s="86">
        <v>11</v>
      </c>
      <c r="C22" s="10" t="s">
        <v>64</v>
      </c>
      <c r="D22" s="352">
        <v>0</v>
      </c>
      <c r="E22" s="341">
        <v>0</v>
      </c>
    </row>
    <row r="23" spans="2:5" s="27" customFormat="1" ht="33" customHeight="1">
      <c r="B23" s="168">
        <v>12</v>
      </c>
      <c r="C23" s="246" t="s">
        <v>65</v>
      </c>
      <c r="D23" s="352">
        <v>0</v>
      </c>
      <c r="E23" s="341">
        <v>0</v>
      </c>
    </row>
    <row r="24" spans="2:5" ht="14">
      <c r="B24" s="33">
        <v>13</v>
      </c>
      <c r="C24" s="248" t="s">
        <v>595</v>
      </c>
      <c r="D24" s="356">
        <v>1474.812851522604</v>
      </c>
      <c r="E24" s="357">
        <v>1417.5205686602658</v>
      </c>
    </row>
    <row r="25" spans="2:5" ht="14">
      <c r="B25" s="73" t="s">
        <v>41</v>
      </c>
      <c r="C25" s="29"/>
      <c r="D25" s="358"/>
      <c r="E25" s="358"/>
    </row>
    <row r="26" spans="2:5" s="27" customFormat="1" ht="33" customHeight="1">
      <c r="B26" s="168">
        <v>14</v>
      </c>
      <c r="C26" s="246" t="s">
        <v>596</v>
      </c>
      <c r="D26" s="351">
        <v>15247.06672232</v>
      </c>
      <c r="E26" s="217">
        <v>14584.60621279</v>
      </c>
    </row>
    <row r="27" spans="2:5" s="27" customFormat="1" ht="21" customHeight="1">
      <c r="B27" s="168">
        <v>15</v>
      </c>
      <c r="C27" s="246" t="s">
        <v>68</v>
      </c>
      <c r="D27" s="352">
        <v>12.764436659999847</v>
      </c>
      <c r="E27" s="341">
        <v>15.769626319999695</v>
      </c>
    </row>
    <row r="28" spans="2:5" s="27" customFormat="1">
      <c r="B28" s="86">
        <v>16</v>
      </c>
      <c r="C28" s="10" t="s">
        <v>69</v>
      </c>
      <c r="D28" s="217">
        <v>7.3127849999999999</v>
      </c>
      <c r="E28" s="217">
        <v>3.516759</v>
      </c>
    </row>
    <row r="29" spans="2:5" s="27" customFormat="1" ht="33" customHeight="1">
      <c r="B29" s="78" t="s">
        <v>409</v>
      </c>
      <c r="C29" s="246" t="s">
        <v>597</v>
      </c>
      <c r="D29" s="352">
        <v>0</v>
      </c>
      <c r="E29" s="341">
        <v>0</v>
      </c>
    </row>
    <row r="30" spans="2:5" s="27" customFormat="1">
      <c r="B30" s="86">
        <v>17</v>
      </c>
      <c r="C30" s="249" t="s">
        <v>70</v>
      </c>
      <c r="D30" s="352">
        <v>0</v>
      </c>
      <c r="E30" s="341">
        <v>0</v>
      </c>
    </row>
    <row r="31" spans="2:5" s="27" customFormat="1">
      <c r="B31" s="84" t="s">
        <v>598</v>
      </c>
      <c r="C31" s="10" t="s">
        <v>71</v>
      </c>
      <c r="D31" s="352">
        <v>0</v>
      </c>
      <c r="E31" s="341">
        <v>0</v>
      </c>
    </row>
    <row r="32" spans="2:5" ht="14">
      <c r="B32" s="33">
        <v>18</v>
      </c>
      <c r="C32" s="38" t="s">
        <v>599</v>
      </c>
      <c r="D32" s="356">
        <v>15267.14394398</v>
      </c>
      <c r="E32" s="357">
        <v>14603.89259811</v>
      </c>
    </row>
    <row r="33" spans="2:5" ht="14">
      <c r="B33" s="73" t="s">
        <v>42</v>
      </c>
      <c r="C33" s="29"/>
      <c r="D33" s="221"/>
      <c r="E33" s="359"/>
    </row>
    <row r="34" spans="2:5" s="27" customFormat="1">
      <c r="B34" s="86">
        <v>19</v>
      </c>
      <c r="C34" s="10" t="s">
        <v>72</v>
      </c>
      <c r="D34" s="217">
        <v>38443.114631570003</v>
      </c>
      <c r="E34" s="336">
        <v>36502.393847569998</v>
      </c>
    </row>
    <row r="35" spans="2:5" s="27" customFormat="1">
      <c r="B35" s="86">
        <v>20</v>
      </c>
      <c r="C35" s="10" t="s">
        <v>73</v>
      </c>
      <c r="D35" s="217">
        <v>-25712.758625121001</v>
      </c>
      <c r="E35" s="336">
        <v>-24171.936408670001</v>
      </c>
    </row>
    <row r="36" spans="2:5" s="27" customFormat="1" ht="33" customHeight="1">
      <c r="B36" s="86">
        <v>21</v>
      </c>
      <c r="C36" s="9" t="s">
        <v>712</v>
      </c>
      <c r="D36" s="352">
        <v>0</v>
      </c>
      <c r="E36" s="341">
        <v>0</v>
      </c>
    </row>
    <row r="37" spans="2:5" ht="14">
      <c r="B37" s="33">
        <v>22</v>
      </c>
      <c r="C37" s="38" t="s">
        <v>600</v>
      </c>
      <c r="D37" s="356">
        <v>12730.356006448999</v>
      </c>
      <c r="E37" s="354">
        <v>12330.457438899999</v>
      </c>
    </row>
    <row r="38" spans="2:5" ht="14">
      <c r="B38" s="73" t="s">
        <v>601</v>
      </c>
      <c r="C38" s="29"/>
      <c r="D38" s="221"/>
      <c r="E38" s="359"/>
    </row>
    <row r="39" spans="2:5" ht="33.75" customHeight="1">
      <c r="B39" s="77" t="s">
        <v>602</v>
      </c>
      <c r="C39" s="247" t="s">
        <v>603</v>
      </c>
      <c r="D39" s="352">
        <v>0</v>
      </c>
      <c r="E39" s="341">
        <v>0</v>
      </c>
    </row>
    <row r="40" spans="2:5" ht="33" customHeight="1">
      <c r="B40" s="77" t="s">
        <v>604</v>
      </c>
      <c r="C40" s="247" t="s">
        <v>605</v>
      </c>
      <c r="D40" s="352">
        <v>0</v>
      </c>
      <c r="E40" s="341">
        <v>0</v>
      </c>
    </row>
    <row r="41" spans="2:5" ht="33" customHeight="1">
      <c r="B41" s="77" t="s">
        <v>606</v>
      </c>
      <c r="C41" s="247" t="s">
        <v>714</v>
      </c>
      <c r="D41" s="352">
        <v>0</v>
      </c>
      <c r="E41" s="341">
        <v>0</v>
      </c>
    </row>
    <row r="42" spans="2:5" ht="135" customHeight="1">
      <c r="B42" s="77" t="s">
        <v>607</v>
      </c>
      <c r="C42" s="247" t="s">
        <v>713</v>
      </c>
      <c r="D42" s="352">
        <v>0</v>
      </c>
      <c r="E42" s="341">
        <v>0</v>
      </c>
    </row>
    <row r="43" spans="2:5" s="262" customFormat="1" ht="134.25" customHeight="1">
      <c r="B43" s="312" t="s">
        <v>608</v>
      </c>
      <c r="C43" s="247" t="s">
        <v>715</v>
      </c>
      <c r="D43" s="352">
        <v>0</v>
      </c>
      <c r="E43" s="341">
        <v>0</v>
      </c>
    </row>
    <row r="44" spans="2:5" s="27" customFormat="1">
      <c r="B44" s="84" t="s">
        <v>609</v>
      </c>
      <c r="C44" s="27" t="s">
        <v>610</v>
      </c>
      <c r="D44" s="352">
        <v>-355.43775329000005</v>
      </c>
      <c r="E44" s="341">
        <v>-406.48515600000002</v>
      </c>
    </row>
    <row r="45" spans="2:5" s="27" customFormat="1">
      <c r="B45" s="84" t="s">
        <v>611</v>
      </c>
      <c r="C45" s="27" t="s">
        <v>612</v>
      </c>
      <c r="D45" s="352">
        <v>0</v>
      </c>
      <c r="E45" s="341">
        <v>0</v>
      </c>
    </row>
    <row r="46" spans="2:5" s="27" customFormat="1" ht="27">
      <c r="B46" s="78" t="s">
        <v>613</v>
      </c>
      <c r="C46" s="260" t="s">
        <v>614</v>
      </c>
      <c r="D46" s="352">
        <v>0</v>
      </c>
      <c r="E46" s="341">
        <v>0</v>
      </c>
    </row>
    <row r="47" spans="2:5" s="27" customFormat="1" ht="27">
      <c r="B47" s="78" t="s">
        <v>615</v>
      </c>
      <c r="C47" s="260" t="s">
        <v>616</v>
      </c>
      <c r="D47" s="352">
        <v>0</v>
      </c>
      <c r="E47" s="341">
        <v>0</v>
      </c>
    </row>
    <row r="48" spans="2:5" s="27" customFormat="1">
      <c r="B48" s="78" t="s">
        <v>617</v>
      </c>
      <c r="C48" s="260" t="s">
        <v>618</v>
      </c>
      <c r="D48" s="352">
        <v>0</v>
      </c>
      <c r="E48" s="341">
        <v>0</v>
      </c>
    </row>
    <row r="49" spans="2:11" s="27" customFormat="1" ht="14">
      <c r="B49" s="259" t="s">
        <v>619</v>
      </c>
      <c r="C49" s="157" t="s">
        <v>722</v>
      </c>
      <c r="D49" s="429">
        <v>-355.43775329000005</v>
      </c>
      <c r="E49" s="350">
        <v>-406.48515600000002</v>
      </c>
    </row>
    <row r="50" spans="2:11" s="27" customFormat="1" ht="14">
      <c r="B50" s="73" t="s">
        <v>620</v>
      </c>
      <c r="C50" s="73"/>
      <c r="D50" s="221"/>
      <c r="E50" s="360"/>
    </row>
    <row r="51" spans="2:11" s="27" customFormat="1">
      <c r="B51" s="78">
        <v>23</v>
      </c>
      <c r="C51" s="249" t="s">
        <v>14</v>
      </c>
      <c r="D51" s="217">
        <v>13691.239493109682</v>
      </c>
      <c r="E51" s="217">
        <v>11752.566050541645</v>
      </c>
    </row>
    <row r="52" spans="2:11" s="27" customFormat="1" ht="14">
      <c r="B52" s="261">
        <v>24</v>
      </c>
      <c r="C52" s="157" t="s">
        <v>708</v>
      </c>
      <c r="D52" s="356">
        <v>128717.2964812292</v>
      </c>
      <c r="E52" s="356">
        <v>121379.23896884313</v>
      </c>
    </row>
    <row r="53" spans="2:11" ht="14">
      <c r="B53" s="73" t="s">
        <v>43</v>
      </c>
      <c r="C53" s="29"/>
      <c r="D53" s="221"/>
      <c r="E53" s="359"/>
    </row>
    <row r="54" spans="2:11">
      <c r="B54" s="87">
        <v>25</v>
      </c>
      <c r="C54" s="250" t="s">
        <v>43</v>
      </c>
      <c r="D54" s="335">
        <v>10.636674221250654</v>
      </c>
      <c r="E54" s="335">
        <v>9.6825174967182104</v>
      </c>
    </row>
    <row r="55" spans="2:11" ht="33.75" customHeight="1">
      <c r="B55" s="87" t="s">
        <v>621</v>
      </c>
      <c r="C55" s="235" t="s">
        <v>716</v>
      </c>
      <c r="D55" s="335">
        <v>10.636674221250654</v>
      </c>
      <c r="E55" s="335">
        <v>9.6825174967182104</v>
      </c>
    </row>
    <row r="56" spans="2:11" ht="27">
      <c r="B56" s="87" t="s">
        <v>622</v>
      </c>
      <c r="C56" s="262" t="s">
        <v>623</v>
      </c>
      <c r="D56" s="335">
        <v>10.636674221250654</v>
      </c>
      <c r="E56" s="335">
        <v>9.6825174967182104</v>
      </c>
    </row>
    <row r="57" spans="2:11">
      <c r="B57" s="87">
        <v>26</v>
      </c>
      <c r="C57" s="26" t="s">
        <v>624</v>
      </c>
      <c r="D57" s="335">
        <v>3</v>
      </c>
      <c r="E57" s="335">
        <v>3</v>
      </c>
    </row>
    <row r="58" spans="2:11" ht="16.5" customHeight="1">
      <c r="B58" s="77" t="s">
        <v>717</v>
      </c>
      <c r="C58" s="262" t="s">
        <v>704</v>
      </c>
      <c r="D58" s="335">
        <v>0</v>
      </c>
      <c r="E58" s="335">
        <v>0</v>
      </c>
    </row>
    <row r="59" spans="2:11">
      <c r="B59" s="77" t="s">
        <v>718</v>
      </c>
      <c r="C59" s="21" t="s">
        <v>792</v>
      </c>
      <c r="D59" s="335">
        <v>0</v>
      </c>
      <c r="E59" s="335">
        <v>0</v>
      </c>
    </row>
    <row r="60" spans="2:11">
      <c r="B60" s="87">
        <v>27</v>
      </c>
      <c r="C60" s="2" t="s">
        <v>706</v>
      </c>
      <c r="D60" s="335">
        <v>0</v>
      </c>
      <c r="E60" s="335">
        <v>0</v>
      </c>
    </row>
    <row r="61" spans="2:11">
      <c r="B61" s="77" t="s">
        <v>719</v>
      </c>
      <c r="C61" s="2" t="s">
        <v>720</v>
      </c>
      <c r="D61" s="335">
        <v>3</v>
      </c>
      <c r="E61" s="335">
        <v>3</v>
      </c>
    </row>
    <row r="62" spans="2:11" ht="14">
      <c r="B62" s="73" t="s">
        <v>625</v>
      </c>
      <c r="C62" s="8"/>
      <c r="D62" s="361"/>
      <c r="E62" s="58"/>
    </row>
    <row r="63" spans="2:11">
      <c r="B63" s="77" t="s">
        <v>721</v>
      </c>
      <c r="C63" s="396" t="s">
        <v>44</v>
      </c>
      <c r="D63" s="53" t="s">
        <v>1992</v>
      </c>
      <c r="E63" s="53" t="s">
        <v>1992</v>
      </c>
    </row>
    <row r="64" spans="2:11" ht="14">
      <c r="B64" s="73" t="s">
        <v>799</v>
      </c>
      <c r="C64" s="8"/>
      <c r="D64" s="8"/>
      <c r="E64" s="8"/>
      <c r="F64" s="27"/>
      <c r="G64" s="27"/>
      <c r="H64" s="27"/>
      <c r="I64" s="27"/>
      <c r="J64" s="27"/>
      <c r="K64" s="27"/>
    </row>
    <row r="65" spans="2:11" ht="40.5">
      <c r="B65" s="77">
        <v>28</v>
      </c>
      <c r="C65" s="235" t="s">
        <v>800</v>
      </c>
      <c r="D65" s="417">
        <v>18598.326221677416</v>
      </c>
      <c r="E65" s="417">
        <v>16832.063869542373</v>
      </c>
      <c r="F65" s="27"/>
      <c r="G65" s="27"/>
      <c r="H65" s="10"/>
      <c r="I65" s="27"/>
      <c r="J65" s="27"/>
      <c r="K65" s="27"/>
    </row>
    <row r="66" spans="2:11" ht="40.5">
      <c r="B66" s="77">
        <v>29</v>
      </c>
      <c r="C66" s="235" t="s">
        <v>801</v>
      </c>
      <c r="D66" s="417">
        <v>15259.83115898</v>
      </c>
      <c r="E66" s="417">
        <v>14600.37583911</v>
      </c>
      <c r="F66" s="27"/>
      <c r="G66" s="27"/>
      <c r="H66" s="27"/>
      <c r="I66" s="27"/>
      <c r="J66" s="27"/>
      <c r="K66" s="27"/>
    </row>
    <row r="67" spans="2:11" ht="54">
      <c r="B67" s="77">
        <v>30</v>
      </c>
      <c r="C67" s="235" t="s">
        <v>802</v>
      </c>
      <c r="D67" s="417">
        <v>132055.79154392664</v>
      </c>
      <c r="E67" s="417">
        <v>123610.9269992755</v>
      </c>
      <c r="F67" s="27"/>
      <c r="G67" s="27"/>
      <c r="H67" s="27"/>
      <c r="I67" s="27"/>
      <c r="J67" s="27"/>
      <c r="K67" s="27"/>
    </row>
    <row r="68" spans="2:11" ht="54">
      <c r="B68" s="77" t="s">
        <v>803</v>
      </c>
      <c r="C68" s="235" t="s">
        <v>804</v>
      </c>
      <c r="D68" s="417">
        <v>132176.56339920664</v>
      </c>
      <c r="E68" s="417">
        <v>123699.7674914055</v>
      </c>
      <c r="F68" s="27"/>
      <c r="G68" s="27"/>
      <c r="H68" s="27"/>
      <c r="I68" s="27"/>
      <c r="J68" s="27"/>
      <c r="K68" s="27"/>
    </row>
    <row r="69" spans="2:11" ht="54">
      <c r="B69" s="77">
        <v>31</v>
      </c>
      <c r="C69" s="235" t="s">
        <v>805</v>
      </c>
      <c r="D69" s="425">
        <v>10.367769056577478</v>
      </c>
      <c r="E69" s="417">
        <v>9.5077080447835556</v>
      </c>
      <c r="F69" s="27"/>
      <c r="G69" s="27"/>
      <c r="H69" s="27"/>
      <c r="I69" s="27"/>
      <c r="J69" s="27"/>
      <c r="K69" s="27"/>
    </row>
    <row r="70" spans="2:11" ht="54">
      <c r="B70" s="77" t="s">
        <v>806</v>
      </c>
      <c r="C70" s="235" t="s">
        <v>807</v>
      </c>
      <c r="D70" s="425">
        <v>10.358295858970608</v>
      </c>
      <c r="E70" s="417">
        <v>9.5008796611991997</v>
      </c>
      <c r="F70" s="27"/>
      <c r="G70" s="27"/>
      <c r="H70" s="27"/>
      <c r="I70" s="27"/>
      <c r="J70" s="27"/>
      <c r="K70" s="27"/>
    </row>
    <row r="71" spans="2:11">
      <c r="F71" s="27"/>
    </row>
    <row r="72" spans="2:11">
      <c r="F72" s="27"/>
    </row>
    <row r="73" spans="2:11">
      <c r="F73" s="27"/>
    </row>
    <row r="74" spans="2:11">
      <c r="F74" s="27"/>
    </row>
    <row r="75" spans="2:11">
      <c r="F75" s="27"/>
    </row>
    <row r="76" spans="2:11">
      <c r="F76" s="27"/>
    </row>
    <row r="77" spans="2:11">
      <c r="F77" s="27"/>
    </row>
    <row r="78" spans="2:11">
      <c r="F78" s="27"/>
    </row>
    <row r="79" spans="2:11">
      <c r="F79" s="27"/>
    </row>
    <row r="80" spans="2:11">
      <c r="F80" s="27"/>
    </row>
    <row r="81" spans="6:6">
      <c r="F81" s="27"/>
    </row>
    <row r="82" spans="6:6">
      <c r="F82" s="27"/>
    </row>
    <row r="83" spans="6:6">
      <c r="F83" s="27"/>
    </row>
    <row r="84" spans="6:6">
      <c r="F84" s="27"/>
    </row>
    <row r="85" spans="6:6">
      <c r="F85" s="27"/>
    </row>
    <row r="86" spans="6:6">
      <c r="F86" s="27"/>
    </row>
    <row r="87" spans="6:6">
      <c r="F87" s="27"/>
    </row>
    <row r="88" spans="6:6">
      <c r="F88" s="27"/>
    </row>
    <row r="89" spans="6:6">
      <c r="F89" s="27"/>
    </row>
    <row r="90" spans="6:6">
      <c r="F90" s="27"/>
    </row>
    <row r="91" spans="6:6">
      <c r="F91" s="27"/>
    </row>
    <row r="92" spans="6:6">
      <c r="F92" s="27"/>
    </row>
    <row r="93" spans="6:6">
      <c r="F93" s="27"/>
    </row>
    <row r="94" spans="6:6">
      <c r="F94" s="27"/>
    </row>
    <row r="95" spans="6:6">
      <c r="F95" s="27"/>
    </row>
    <row r="96" spans="6:6">
      <c r="F96" s="27"/>
    </row>
    <row r="97" spans="6:6">
      <c r="F97" s="27"/>
    </row>
    <row r="98" spans="6:6">
      <c r="F98" s="27"/>
    </row>
    <row r="99" spans="6:6">
      <c r="F99" s="27"/>
    </row>
    <row r="100" spans="6:6">
      <c r="F100" s="27"/>
    </row>
    <row r="101" spans="6:6">
      <c r="F101" s="27"/>
    </row>
    <row r="102" spans="6:6">
      <c r="F102" s="27"/>
    </row>
  </sheetData>
  <mergeCells count="1">
    <mergeCell ref="G2:H3"/>
  </mergeCells>
  <hyperlinks>
    <hyperlink ref="G2:H3" location="Index!A1" display="Return to Index" xr:uid="{347AF2BB-3274-49A2-958A-9CC0A6A02573}"/>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0E310-8D64-4E92-A803-9BB72D3D06EB}">
  <sheetPr codeName="Ark30"/>
  <dimension ref="B1:G16"/>
  <sheetViews>
    <sheetView zoomScale="90" zoomScaleNormal="90" workbookViewId="0"/>
  </sheetViews>
  <sheetFormatPr defaultRowHeight="14.5"/>
  <cols>
    <col min="2" max="2" width="9.26953125" customWidth="1"/>
    <col min="3" max="3" width="109.26953125" customWidth="1"/>
    <col min="4" max="4" width="31" customWidth="1"/>
  </cols>
  <sheetData>
    <row r="1" spans="2:7" ht="15.75" customHeight="1"/>
    <row r="2" spans="2:7" ht="18.75" customHeight="1">
      <c r="B2" s="402" t="s">
        <v>626</v>
      </c>
      <c r="C2" s="402"/>
      <c r="D2" s="402"/>
      <c r="E2" s="117"/>
      <c r="F2" s="855" t="s">
        <v>180</v>
      </c>
      <c r="G2" s="856"/>
    </row>
    <row r="3" spans="2:7" ht="16.5" customHeight="1">
      <c r="B3" s="402"/>
      <c r="C3" s="402"/>
      <c r="D3" s="402"/>
      <c r="F3" s="857"/>
      <c r="G3" s="858"/>
    </row>
    <row r="4" spans="2:7" ht="33.75" customHeight="1">
      <c r="B4" s="67" t="str">
        <f>'EU LR1'!B5</f>
        <v>At 31 December 2024 (DKKm)</v>
      </c>
      <c r="C4" s="1"/>
      <c r="D4" s="284" t="s">
        <v>265</v>
      </c>
    </row>
    <row r="5" spans="2:7" ht="16.5" customHeight="1">
      <c r="B5" s="85" t="s">
        <v>266</v>
      </c>
      <c r="C5" s="195" t="s">
        <v>795</v>
      </c>
      <c r="D5" s="350">
        <v>99531.695977630006</v>
      </c>
    </row>
    <row r="6" spans="2:7" ht="16.5" customHeight="1">
      <c r="B6" s="77" t="s">
        <v>267</v>
      </c>
      <c r="C6" s="22" t="s">
        <v>278</v>
      </c>
      <c r="D6" s="341">
        <v>19485.410202883966</v>
      </c>
    </row>
    <row r="7" spans="2:7" ht="16.5" customHeight="1">
      <c r="B7" s="77" t="s">
        <v>268</v>
      </c>
      <c r="C7" s="22" t="s">
        <v>279</v>
      </c>
      <c r="D7" s="341">
        <v>80046.285774746037</v>
      </c>
    </row>
    <row r="8" spans="2:7" ht="16.5" customHeight="1">
      <c r="B8" s="77" t="s">
        <v>269</v>
      </c>
      <c r="C8" s="21" t="s">
        <v>85</v>
      </c>
      <c r="D8" s="341">
        <v>12941.125194620001</v>
      </c>
    </row>
    <row r="9" spans="2:7" ht="16.5" customHeight="1">
      <c r="B9" s="77" t="s">
        <v>270</v>
      </c>
      <c r="C9" s="21" t="s">
        <v>280</v>
      </c>
      <c r="D9" s="341">
        <v>1134.1103390599999</v>
      </c>
    </row>
    <row r="10" spans="2:7" ht="16.5" customHeight="1">
      <c r="B10" s="77" t="s">
        <v>271</v>
      </c>
      <c r="C10" s="21" t="s">
        <v>281</v>
      </c>
      <c r="D10" s="341">
        <v>0</v>
      </c>
    </row>
    <row r="11" spans="2:7" ht="16.5" customHeight="1">
      <c r="B11" s="77" t="s">
        <v>272</v>
      </c>
      <c r="C11" s="22" t="s">
        <v>77</v>
      </c>
      <c r="D11" s="341">
        <v>881.47507051000002</v>
      </c>
    </row>
    <row r="12" spans="2:7" ht="16.5" customHeight="1">
      <c r="B12" s="77" t="s">
        <v>273</v>
      </c>
      <c r="C12" s="22" t="s">
        <v>282</v>
      </c>
      <c r="D12" s="341">
        <v>16165.43562108</v>
      </c>
    </row>
    <row r="13" spans="2:7" ht="16.5" customHeight="1">
      <c r="B13" s="77" t="s">
        <v>274</v>
      </c>
      <c r="C13" s="22" t="s">
        <v>283</v>
      </c>
      <c r="D13" s="341">
        <v>20477.182298129999</v>
      </c>
    </row>
    <row r="14" spans="2:7" s="117" customFormat="1" ht="16.5" customHeight="1">
      <c r="B14" s="77" t="s">
        <v>275</v>
      </c>
      <c r="C14" s="22" t="s">
        <v>78</v>
      </c>
      <c r="D14" s="341">
        <v>23614.578053256031</v>
      </c>
    </row>
    <row r="15" spans="2:7" s="117" customFormat="1" ht="16.5" customHeight="1">
      <c r="B15" s="77" t="s">
        <v>276</v>
      </c>
      <c r="C15" s="22" t="s">
        <v>84</v>
      </c>
      <c r="D15" s="341">
        <v>558.72450208000009</v>
      </c>
    </row>
    <row r="16" spans="2:7" ht="16.5" customHeight="1">
      <c r="B16" s="77" t="s">
        <v>277</v>
      </c>
      <c r="C16" s="22" t="s">
        <v>284</v>
      </c>
      <c r="D16" s="341">
        <v>4273.6546960100004</v>
      </c>
    </row>
  </sheetData>
  <mergeCells count="1">
    <mergeCell ref="F2:G3"/>
  </mergeCells>
  <hyperlinks>
    <hyperlink ref="F2:G3" location="Index!A1" display="Return to Index" xr:uid="{48F99E33-1791-4709-AE33-E771F7ADD1D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CDAB-CCA7-4070-A53B-F2EB911D9EB4}">
  <sheetPr codeName="Ark4"/>
  <dimension ref="A1:M115"/>
  <sheetViews>
    <sheetView zoomScale="90" zoomScaleNormal="90" workbookViewId="0">
      <selection activeCell="K6" sqref="K6"/>
    </sheetView>
  </sheetViews>
  <sheetFormatPr defaultColWidth="9.1796875" defaultRowHeight="13.5"/>
  <cols>
    <col min="1" max="1" width="9.1796875" style="2"/>
    <col min="2" max="2" width="9.1796875" style="46" customWidth="1"/>
    <col min="3" max="3" width="84.26953125" style="2" customWidth="1"/>
    <col min="4" max="4" width="22.1796875" style="7" customWidth="1"/>
    <col min="5" max="5" width="34.1796875" style="7" customWidth="1"/>
    <col min="6" max="6" width="9.1796875" style="2"/>
    <col min="7" max="7" width="9.26953125" style="2" customWidth="1"/>
    <col min="8" max="16384" width="9.1796875" style="2"/>
  </cols>
  <sheetData>
    <row r="1" spans="1:13" ht="16.5" customHeight="1"/>
    <row r="2" spans="1:13" ht="19.5" customHeight="1">
      <c r="B2" s="138" t="s">
        <v>359</v>
      </c>
      <c r="C2" s="179"/>
      <c r="G2" s="855" t="s">
        <v>180</v>
      </c>
      <c r="H2" s="856"/>
    </row>
    <row r="3" spans="1:13" ht="16.5" customHeight="1">
      <c r="B3" s="2"/>
      <c r="D3" s="216"/>
      <c r="E3" s="216"/>
      <c r="G3" s="857"/>
      <c r="H3" s="858"/>
    </row>
    <row r="4" spans="1:13" ht="66" customHeight="1">
      <c r="B4" s="67" t="s">
        <v>165</v>
      </c>
      <c r="C4" s="4"/>
      <c r="D4" s="561" t="str">
        <f>Attestation!C2</f>
        <v>31 December 2024</v>
      </c>
      <c r="E4" s="70" t="s">
        <v>297</v>
      </c>
      <c r="G4" s="103"/>
      <c r="H4" s="103"/>
    </row>
    <row r="5" spans="1:13" ht="15.75" customHeight="1">
      <c r="B5" s="47" t="s">
        <v>298</v>
      </c>
      <c r="C5" s="6"/>
      <c r="D5" s="52"/>
      <c r="E5" s="52"/>
    </row>
    <row r="6" spans="1:13" s="10" customFormat="1" ht="16.5" customHeight="1">
      <c r="A6" s="2"/>
      <c r="B6" s="180">
        <v>1</v>
      </c>
      <c r="C6" s="54" t="s">
        <v>291</v>
      </c>
      <c r="D6" s="217">
        <v>1176.94673622</v>
      </c>
      <c r="E6" s="53" t="s">
        <v>2001</v>
      </c>
    </row>
    <row r="7" spans="1:13" s="10" customFormat="1" ht="14">
      <c r="A7" s="2"/>
      <c r="B7" s="181"/>
      <c r="C7" s="391" t="s">
        <v>776</v>
      </c>
      <c r="D7" s="217">
        <v>0</v>
      </c>
      <c r="E7" s="53"/>
    </row>
    <row r="8" spans="1:13" s="10" customFormat="1" ht="14">
      <c r="A8" s="2"/>
      <c r="B8" s="181"/>
      <c r="C8" s="391" t="s">
        <v>775</v>
      </c>
      <c r="D8" s="217">
        <v>0</v>
      </c>
      <c r="E8" s="53"/>
    </row>
    <row r="9" spans="1:13" s="10" customFormat="1" ht="14">
      <c r="A9" s="2"/>
      <c r="B9" s="181"/>
      <c r="C9" s="391" t="s">
        <v>777</v>
      </c>
      <c r="D9" s="217">
        <v>0</v>
      </c>
      <c r="E9" s="53"/>
    </row>
    <row r="10" spans="1:13" s="10" customFormat="1">
      <c r="A10" s="2"/>
      <c r="B10" s="180">
        <v>2</v>
      </c>
      <c r="C10" s="54" t="s">
        <v>292</v>
      </c>
      <c r="D10" s="217">
        <v>9995.8525888910008</v>
      </c>
      <c r="E10" s="53" t="s">
        <v>2002</v>
      </c>
    </row>
    <row r="11" spans="1:13" s="10" customFormat="1">
      <c r="A11" s="2"/>
      <c r="B11" s="180">
        <v>3</v>
      </c>
      <c r="C11" s="54" t="s">
        <v>293</v>
      </c>
      <c r="D11" s="217">
        <v>531.44915309999999</v>
      </c>
      <c r="E11" s="53" t="s">
        <v>2003</v>
      </c>
    </row>
    <row r="12" spans="1:13" s="10" customFormat="1" ht="14">
      <c r="A12" s="2"/>
      <c r="B12" s="180" t="s">
        <v>294</v>
      </c>
      <c r="C12" s="54" t="s">
        <v>46</v>
      </c>
      <c r="D12" s="217">
        <v>0</v>
      </c>
      <c r="E12" s="53"/>
      <c r="M12" s="63"/>
    </row>
    <row r="13" spans="1:13" s="10" customFormat="1" ht="33" customHeight="1">
      <c r="A13" s="2"/>
      <c r="B13" s="180">
        <v>4</v>
      </c>
      <c r="C13" s="182" t="s">
        <v>295</v>
      </c>
      <c r="D13" s="217">
        <v>0</v>
      </c>
      <c r="E13" s="53"/>
    </row>
    <row r="14" spans="1:13" s="10" customFormat="1">
      <c r="A14" s="2"/>
      <c r="B14" s="180">
        <v>5</v>
      </c>
      <c r="C14" s="182" t="s">
        <v>47</v>
      </c>
      <c r="D14" s="217">
        <v>0</v>
      </c>
      <c r="E14" s="53"/>
    </row>
    <row r="15" spans="1:13" s="10" customFormat="1">
      <c r="A15" s="2"/>
      <c r="B15" s="180" t="s">
        <v>60</v>
      </c>
      <c r="C15" s="182" t="s">
        <v>296</v>
      </c>
      <c r="D15" s="217">
        <v>1721.6987834400004</v>
      </c>
      <c r="E15" s="53" t="s">
        <v>2004</v>
      </c>
    </row>
    <row r="16" spans="1:13" s="10" customFormat="1" ht="14">
      <c r="A16" s="2"/>
      <c r="B16" s="181">
        <v>6</v>
      </c>
      <c r="C16" s="194" t="s">
        <v>1</v>
      </c>
      <c r="D16" s="356">
        <v>13425.947261651001</v>
      </c>
      <c r="E16" s="53"/>
    </row>
    <row r="17" spans="1:5" ht="14">
      <c r="B17" s="24" t="s">
        <v>299</v>
      </c>
      <c r="C17" s="6"/>
      <c r="D17" s="52"/>
      <c r="E17" s="52"/>
    </row>
    <row r="18" spans="1:5" s="10" customFormat="1">
      <c r="A18" s="2"/>
      <c r="B18" s="77">
        <v>7</v>
      </c>
      <c r="C18" s="2" t="s">
        <v>48</v>
      </c>
      <c r="D18" s="217">
        <v>-36.676728154629998</v>
      </c>
      <c r="E18" s="7"/>
    </row>
    <row r="19" spans="1:5" s="10" customFormat="1">
      <c r="A19" s="2"/>
      <c r="B19" s="77">
        <v>8</v>
      </c>
      <c r="C19" s="2" t="s">
        <v>161</v>
      </c>
      <c r="D19" s="217">
        <v>-323.2623993574</v>
      </c>
      <c r="E19" s="53" t="s">
        <v>2005</v>
      </c>
    </row>
    <row r="20" spans="1:5" s="10" customFormat="1">
      <c r="A20" s="2"/>
      <c r="B20" s="77">
        <v>9</v>
      </c>
      <c r="C20" s="2" t="s">
        <v>49</v>
      </c>
      <c r="D20" s="217"/>
      <c r="E20" s="53"/>
    </row>
    <row r="21" spans="1:5" s="10" customFormat="1" ht="40.5">
      <c r="A21" s="2"/>
      <c r="B21" s="77">
        <v>10</v>
      </c>
      <c r="C21" s="11" t="s">
        <v>300</v>
      </c>
      <c r="D21" s="217">
        <v>0</v>
      </c>
      <c r="E21" s="53"/>
    </row>
    <row r="22" spans="1:5" s="10" customFormat="1" ht="33.75" customHeight="1">
      <c r="A22" s="2"/>
      <c r="B22" s="77">
        <v>11</v>
      </c>
      <c r="C22" s="192" t="s">
        <v>301</v>
      </c>
      <c r="D22" s="217">
        <v>0</v>
      </c>
      <c r="E22" s="53"/>
    </row>
    <row r="23" spans="1:5" s="10" customFormat="1">
      <c r="A23" s="2"/>
      <c r="B23" s="77">
        <v>12</v>
      </c>
      <c r="C23" s="2" t="s">
        <v>302</v>
      </c>
      <c r="D23" s="217">
        <v>0</v>
      </c>
      <c r="E23" s="53"/>
    </row>
    <row r="24" spans="1:5" s="10" customFormat="1">
      <c r="A24" s="2"/>
      <c r="B24" s="77">
        <v>13</v>
      </c>
      <c r="C24" s="2" t="s">
        <v>50</v>
      </c>
      <c r="D24" s="217">
        <v>0</v>
      </c>
      <c r="E24" s="53"/>
    </row>
    <row r="25" spans="1:5" s="10" customFormat="1" ht="27">
      <c r="A25" s="2"/>
      <c r="B25" s="77">
        <v>14</v>
      </c>
      <c r="C25" s="11" t="s">
        <v>51</v>
      </c>
      <c r="D25" s="217">
        <v>0</v>
      </c>
      <c r="E25" s="53"/>
    </row>
    <row r="26" spans="1:5" s="10" customFormat="1">
      <c r="A26" s="2"/>
      <c r="B26" s="77">
        <v>15</v>
      </c>
      <c r="C26" s="2" t="s">
        <v>52</v>
      </c>
      <c r="D26" s="217">
        <v>0</v>
      </c>
      <c r="E26" s="53"/>
    </row>
    <row r="27" spans="1:5" s="10" customFormat="1" ht="27">
      <c r="A27" s="2"/>
      <c r="B27" s="77">
        <v>16</v>
      </c>
      <c r="C27" s="11" t="s">
        <v>303</v>
      </c>
      <c r="D27" s="217">
        <v>-19.726347000000001</v>
      </c>
      <c r="E27" s="53"/>
    </row>
    <row r="28" spans="1:5" s="10" customFormat="1" ht="51.75" customHeight="1">
      <c r="A28" s="2"/>
      <c r="B28" s="77">
        <v>17</v>
      </c>
      <c r="C28" s="11" t="s">
        <v>304</v>
      </c>
      <c r="D28" s="217">
        <v>0</v>
      </c>
      <c r="E28" s="53"/>
    </row>
    <row r="29" spans="1:5" s="10" customFormat="1" ht="54">
      <c r="A29" s="2"/>
      <c r="B29" s="77">
        <v>18</v>
      </c>
      <c r="C29" s="11" t="s">
        <v>305</v>
      </c>
      <c r="D29" s="217">
        <v>0</v>
      </c>
      <c r="E29" s="64" t="s">
        <v>2006</v>
      </c>
    </row>
    <row r="30" spans="1:5" s="10" customFormat="1" ht="66" customHeight="1">
      <c r="A30" s="2"/>
      <c r="B30" s="77">
        <v>19</v>
      </c>
      <c r="C30" s="11" t="s">
        <v>306</v>
      </c>
      <c r="D30" s="217">
        <v>-463.72659124808263</v>
      </c>
      <c r="E30" s="64" t="s">
        <v>2007</v>
      </c>
    </row>
    <row r="31" spans="1:5" s="10" customFormat="1">
      <c r="A31" s="2"/>
      <c r="B31" s="77">
        <v>20</v>
      </c>
      <c r="C31" s="2" t="s">
        <v>49</v>
      </c>
      <c r="D31" s="217"/>
      <c r="E31" s="7"/>
    </row>
    <row r="32" spans="1:5" s="10" customFormat="1" ht="27">
      <c r="A32" s="2"/>
      <c r="B32" s="77" t="s">
        <v>136</v>
      </c>
      <c r="C32" s="11" t="s">
        <v>53</v>
      </c>
      <c r="D32" s="217">
        <v>0</v>
      </c>
      <c r="E32" s="53"/>
    </row>
    <row r="33" spans="1:6" s="10" customFormat="1">
      <c r="A33" s="2"/>
      <c r="B33" s="77" t="s">
        <v>137</v>
      </c>
      <c r="C33" s="392" t="s">
        <v>778</v>
      </c>
      <c r="D33" s="217">
        <v>0</v>
      </c>
      <c r="E33" s="7"/>
    </row>
    <row r="34" spans="1:6" s="10" customFormat="1">
      <c r="A34" s="2"/>
      <c r="B34" s="77" t="s">
        <v>138</v>
      </c>
      <c r="C34" s="391" t="s">
        <v>779</v>
      </c>
      <c r="D34" s="217">
        <v>0</v>
      </c>
      <c r="E34" s="64"/>
    </row>
    <row r="35" spans="1:6" s="10" customFormat="1">
      <c r="A35" s="2"/>
      <c r="B35" s="77" t="s">
        <v>307</v>
      </c>
      <c r="C35" s="392" t="s">
        <v>780</v>
      </c>
      <c r="D35" s="217">
        <v>0</v>
      </c>
      <c r="E35" s="7"/>
    </row>
    <row r="36" spans="1:6" s="10" customFormat="1" ht="40.5">
      <c r="A36" s="2"/>
      <c r="B36" s="77">
        <v>21</v>
      </c>
      <c r="C36" s="11" t="s">
        <v>308</v>
      </c>
      <c r="D36" s="217">
        <v>0</v>
      </c>
      <c r="E36" s="55"/>
    </row>
    <row r="37" spans="1:6" s="10" customFormat="1">
      <c r="A37" s="2"/>
      <c r="B37" s="77">
        <v>22</v>
      </c>
      <c r="C37" s="2" t="s">
        <v>309</v>
      </c>
      <c r="D37" s="217">
        <v>0</v>
      </c>
      <c r="E37" s="7"/>
    </row>
    <row r="38" spans="1:6" s="10" customFormat="1" ht="47.25" customHeight="1">
      <c r="A38" s="2"/>
      <c r="B38" s="77">
        <v>23</v>
      </c>
      <c r="C38" s="393" t="s">
        <v>791</v>
      </c>
      <c r="D38" s="217">
        <v>0</v>
      </c>
      <c r="E38" s="55"/>
    </row>
    <row r="39" spans="1:6" s="10" customFormat="1">
      <c r="A39" s="2"/>
      <c r="B39" s="77">
        <v>24</v>
      </c>
      <c r="C39" s="2" t="s">
        <v>49</v>
      </c>
      <c r="D39" s="217"/>
      <c r="E39" s="7"/>
    </row>
    <row r="40" spans="1:6" s="10" customFormat="1">
      <c r="A40" s="2"/>
      <c r="B40" s="77">
        <v>25</v>
      </c>
      <c r="C40" s="391" t="s">
        <v>781</v>
      </c>
      <c r="D40" s="217">
        <v>0</v>
      </c>
      <c r="E40" s="55"/>
    </row>
    <row r="41" spans="1:6" s="10" customFormat="1">
      <c r="A41" s="2"/>
      <c r="B41" s="77" t="s">
        <v>310</v>
      </c>
      <c r="C41" s="2" t="s">
        <v>54</v>
      </c>
      <c r="D41" s="217">
        <v>0</v>
      </c>
      <c r="E41" s="7"/>
    </row>
    <row r="42" spans="1:6" s="10" customFormat="1" ht="66" customHeight="1">
      <c r="A42" s="2"/>
      <c r="B42" s="77" t="s">
        <v>311</v>
      </c>
      <c r="C42" s="192" t="s">
        <v>312</v>
      </c>
      <c r="D42" s="217">
        <v>0</v>
      </c>
      <c r="E42" s="7"/>
    </row>
    <row r="43" spans="1:6" s="10" customFormat="1">
      <c r="A43" s="2"/>
      <c r="B43" s="77">
        <v>26</v>
      </c>
      <c r="C43" s="11" t="s">
        <v>49</v>
      </c>
      <c r="D43" s="217"/>
      <c r="E43" s="7"/>
    </row>
    <row r="44" spans="1:6" s="10" customFormat="1" ht="27">
      <c r="A44" s="2"/>
      <c r="B44" s="77">
        <v>27</v>
      </c>
      <c r="C44" s="11" t="s">
        <v>313</v>
      </c>
      <c r="D44" s="217">
        <v>0</v>
      </c>
      <c r="E44" s="7"/>
    </row>
    <row r="45" spans="1:6" s="10" customFormat="1">
      <c r="A45" s="2"/>
      <c r="B45" s="77" t="s">
        <v>314</v>
      </c>
      <c r="C45" s="11" t="s">
        <v>699</v>
      </c>
      <c r="D45" s="217">
        <v>-86.419137591206578</v>
      </c>
      <c r="E45" s="53"/>
    </row>
    <row r="46" spans="1:6" s="10" customFormat="1" ht="14">
      <c r="A46" s="2"/>
      <c r="B46" s="85">
        <v>28</v>
      </c>
      <c r="C46" s="195" t="s">
        <v>315</v>
      </c>
      <c r="D46" s="356">
        <v>-929.81120335131914</v>
      </c>
      <c r="E46" s="53"/>
    </row>
    <row r="47" spans="1:6" ht="14">
      <c r="B47" s="85">
        <v>29</v>
      </c>
      <c r="C47" s="38" t="s">
        <v>316</v>
      </c>
      <c r="D47" s="356">
        <v>12496.136058299679</v>
      </c>
      <c r="F47" s="10"/>
    </row>
    <row r="48" spans="1:6" ht="14">
      <c r="B48" s="24" t="s">
        <v>2</v>
      </c>
      <c r="C48" s="6"/>
      <c r="D48" s="219"/>
      <c r="E48" s="52"/>
      <c r="F48" s="36"/>
    </row>
    <row r="49" spans="1:6">
      <c r="B49" s="77">
        <v>30</v>
      </c>
      <c r="C49" s="2" t="s">
        <v>291</v>
      </c>
      <c r="D49" s="218">
        <v>1202.10343481</v>
      </c>
      <c r="E49" s="53" t="s">
        <v>2008</v>
      </c>
      <c r="F49" s="36"/>
    </row>
    <row r="50" spans="1:6">
      <c r="B50" s="77">
        <v>31</v>
      </c>
      <c r="C50" s="392" t="s">
        <v>782</v>
      </c>
      <c r="D50" s="218">
        <v>1202.10343481</v>
      </c>
      <c r="E50" s="53"/>
      <c r="F50" s="36"/>
    </row>
    <row r="51" spans="1:6">
      <c r="B51" s="77">
        <v>32</v>
      </c>
      <c r="C51" s="392" t="s">
        <v>783</v>
      </c>
      <c r="D51" s="218">
        <v>0</v>
      </c>
      <c r="E51" s="53"/>
    </row>
    <row r="52" spans="1:6" ht="40.5">
      <c r="B52" s="77">
        <v>33</v>
      </c>
      <c r="C52" s="11" t="s">
        <v>317</v>
      </c>
      <c r="D52" s="218">
        <v>0</v>
      </c>
      <c r="E52" s="53"/>
    </row>
    <row r="53" spans="1:6" ht="33" customHeight="1">
      <c r="B53" s="77" t="s">
        <v>318</v>
      </c>
      <c r="C53" s="192" t="s">
        <v>319</v>
      </c>
      <c r="D53" s="218">
        <v>0</v>
      </c>
      <c r="E53" s="53"/>
    </row>
    <row r="54" spans="1:6" ht="36.75" customHeight="1">
      <c r="B54" s="77" t="s">
        <v>320</v>
      </c>
      <c r="C54" s="11" t="s">
        <v>321</v>
      </c>
      <c r="D54" s="218">
        <v>0</v>
      </c>
      <c r="E54" s="53"/>
    </row>
    <row r="55" spans="1:6" ht="33" customHeight="1">
      <c r="B55" s="77">
        <v>34</v>
      </c>
      <c r="C55" s="62" t="s">
        <v>322</v>
      </c>
      <c r="D55" s="218">
        <v>0</v>
      </c>
      <c r="E55" s="53"/>
    </row>
    <row r="56" spans="1:6">
      <c r="B56" s="77">
        <v>35</v>
      </c>
      <c r="C56" s="392" t="s">
        <v>784</v>
      </c>
      <c r="D56" s="218">
        <v>0</v>
      </c>
      <c r="E56" s="53"/>
    </row>
    <row r="57" spans="1:6" ht="14">
      <c r="B57" s="85">
        <v>36</v>
      </c>
      <c r="C57" s="38" t="s">
        <v>3</v>
      </c>
      <c r="D57" s="838">
        <v>1202.10343481</v>
      </c>
      <c r="E57" s="53" t="s">
        <v>2008</v>
      </c>
    </row>
    <row r="58" spans="1:6" ht="14">
      <c r="B58" s="24" t="s">
        <v>4</v>
      </c>
      <c r="C58" s="6"/>
      <c r="D58" s="219"/>
      <c r="E58" s="52"/>
    </row>
    <row r="59" spans="1:6" s="10" customFormat="1" ht="27">
      <c r="A59" s="2"/>
      <c r="B59" s="77">
        <v>37</v>
      </c>
      <c r="C59" s="11" t="s">
        <v>323</v>
      </c>
      <c r="D59" s="217">
        <v>-7</v>
      </c>
      <c r="E59" s="64"/>
    </row>
    <row r="60" spans="1:6" s="10" customFormat="1" ht="49.5" customHeight="1">
      <c r="A60" s="2"/>
      <c r="B60" s="77">
        <v>38</v>
      </c>
      <c r="C60" s="11" t="s">
        <v>324</v>
      </c>
      <c r="D60" s="848">
        <v>0</v>
      </c>
      <c r="E60" s="53"/>
    </row>
    <row r="61" spans="1:6" s="10" customFormat="1" ht="54">
      <c r="A61" s="2"/>
      <c r="B61" s="77">
        <v>39</v>
      </c>
      <c r="C61" s="11" t="s">
        <v>55</v>
      </c>
      <c r="D61" s="75">
        <v>0</v>
      </c>
      <c r="E61" s="53" t="s">
        <v>2009</v>
      </c>
    </row>
    <row r="62" spans="1:6" s="10" customFormat="1" ht="40.5">
      <c r="A62" s="2"/>
      <c r="B62" s="77">
        <v>40</v>
      </c>
      <c r="C62" s="11" t="s">
        <v>325</v>
      </c>
      <c r="D62" s="848">
        <v>0</v>
      </c>
      <c r="E62" s="53"/>
    </row>
    <row r="63" spans="1:6" s="10" customFormat="1" ht="17.25" customHeight="1">
      <c r="A63" s="2"/>
      <c r="B63" s="77">
        <v>41</v>
      </c>
      <c r="C63" s="11" t="s">
        <v>49</v>
      </c>
      <c r="D63" s="217"/>
      <c r="E63" s="53"/>
    </row>
    <row r="64" spans="1:6" s="10" customFormat="1" ht="27">
      <c r="A64" s="2"/>
      <c r="B64" s="77">
        <v>42</v>
      </c>
      <c r="C64" s="11" t="s">
        <v>326</v>
      </c>
      <c r="D64" s="848">
        <v>0</v>
      </c>
      <c r="E64" s="64"/>
    </row>
    <row r="65" spans="1:5" s="10" customFormat="1">
      <c r="A65" s="2"/>
      <c r="B65" s="77" t="s">
        <v>327</v>
      </c>
      <c r="C65" s="11" t="s">
        <v>328</v>
      </c>
      <c r="D65" s="848">
        <v>0</v>
      </c>
      <c r="E65" s="53"/>
    </row>
    <row r="66" spans="1:5" s="10" customFormat="1" ht="14">
      <c r="A66" s="2"/>
      <c r="B66" s="85">
        <v>43</v>
      </c>
      <c r="C66" s="195" t="s">
        <v>5</v>
      </c>
      <c r="D66" s="356">
        <v>-7</v>
      </c>
      <c r="E66" s="53"/>
    </row>
    <row r="67" spans="1:5" s="10" customFormat="1" ht="14">
      <c r="A67" s="2"/>
      <c r="B67" s="85">
        <v>44</v>
      </c>
      <c r="C67" s="195" t="s">
        <v>329</v>
      </c>
      <c r="D67" s="356">
        <v>1195.10343481</v>
      </c>
      <c r="E67" s="53"/>
    </row>
    <row r="68" spans="1:5" ht="14">
      <c r="B68" s="85">
        <v>45</v>
      </c>
      <c r="C68" s="38" t="s">
        <v>6</v>
      </c>
      <c r="D68" s="356">
        <v>13691.239493109679</v>
      </c>
      <c r="E68" s="53"/>
    </row>
    <row r="69" spans="1:5" ht="14">
      <c r="B69" s="24" t="s">
        <v>360</v>
      </c>
      <c r="C69" s="6"/>
      <c r="D69" s="219"/>
      <c r="E69" s="221"/>
    </row>
    <row r="70" spans="1:5" s="10" customFormat="1">
      <c r="A70" s="2"/>
      <c r="B70" s="77">
        <v>46</v>
      </c>
      <c r="C70" s="2" t="s">
        <v>45</v>
      </c>
      <c r="D70" s="217">
        <v>1595.3751037500001</v>
      </c>
      <c r="E70" s="53" t="s">
        <v>2010</v>
      </c>
    </row>
    <row r="71" spans="1:5" s="10" customFormat="1" ht="33.75" customHeight="1">
      <c r="A71" s="2"/>
      <c r="B71" s="77">
        <v>47</v>
      </c>
      <c r="C71" s="11" t="s">
        <v>330</v>
      </c>
      <c r="D71" s="217">
        <v>0</v>
      </c>
      <c r="E71" s="53"/>
    </row>
    <row r="72" spans="1:5" s="10" customFormat="1" ht="27">
      <c r="A72" s="2"/>
      <c r="B72" s="77" t="s">
        <v>331</v>
      </c>
      <c r="C72" s="192" t="s">
        <v>332</v>
      </c>
      <c r="D72" s="217">
        <v>0</v>
      </c>
      <c r="E72" s="53"/>
    </row>
    <row r="73" spans="1:5" s="10" customFormat="1" ht="33" customHeight="1">
      <c r="A73" s="2"/>
      <c r="B73" s="77" t="s">
        <v>333</v>
      </c>
      <c r="C73" s="192" t="s">
        <v>334</v>
      </c>
      <c r="D73" s="217">
        <v>0</v>
      </c>
      <c r="E73" s="53"/>
    </row>
    <row r="74" spans="1:5" s="10" customFormat="1" ht="40.5">
      <c r="A74" s="2"/>
      <c r="B74" s="77">
        <v>48</v>
      </c>
      <c r="C74" s="11" t="s">
        <v>335</v>
      </c>
      <c r="D74" s="217">
        <v>0</v>
      </c>
      <c r="E74" s="53"/>
    </row>
    <row r="75" spans="1:5" s="10" customFormat="1">
      <c r="A75" s="2"/>
      <c r="B75" s="77">
        <v>49</v>
      </c>
      <c r="C75" s="392" t="s">
        <v>785</v>
      </c>
      <c r="D75" s="217">
        <v>0</v>
      </c>
      <c r="E75" s="53"/>
    </row>
    <row r="76" spans="1:5" s="10" customFormat="1">
      <c r="A76" s="2"/>
      <c r="B76" s="77">
        <v>50</v>
      </c>
      <c r="C76" s="2" t="s">
        <v>56</v>
      </c>
      <c r="D76" s="217">
        <v>0</v>
      </c>
      <c r="E76" s="53"/>
    </row>
    <row r="77" spans="1:5" ht="14">
      <c r="B77" s="85">
        <v>51</v>
      </c>
      <c r="C77" s="38" t="s">
        <v>336</v>
      </c>
      <c r="D77" s="356">
        <v>1595.3751037500001</v>
      </c>
      <c r="E77" s="53" t="s">
        <v>2010</v>
      </c>
    </row>
    <row r="78" spans="1:5" ht="14">
      <c r="B78" s="24" t="s">
        <v>337</v>
      </c>
      <c r="C78" s="6"/>
      <c r="D78" s="219"/>
      <c r="E78" s="52"/>
    </row>
    <row r="79" spans="1:5" s="10" customFormat="1" ht="27">
      <c r="A79" s="2"/>
      <c r="B79" s="77">
        <v>52</v>
      </c>
      <c r="C79" s="11" t="s">
        <v>338</v>
      </c>
      <c r="D79" s="217">
        <v>-18</v>
      </c>
      <c r="E79" s="64"/>
    </row>
    <row r="80" spans="1:5" s="10" customFormat="1" ht="66.75" customHeight="1">
      <c r="A80" s="2"/>
      <c r="B80" s="77">
        <v>53</v>
      </c>
      <c r="C80" s="11" t="s">
        <v>361</v>
      </c>
      <c r="D80" s="217">
        <v>0</v>
      </c>
      <c r="E80" s="53"/>
    </row>
    <row r="81" spans="1:5" s="10" customFormat="1" ht="54">
      <c r="A81" s="2"/>
      <c r="B81" s="77">
        <v>54</v>
      </c>
      <c r="C81" s="11" t="s">
        <v>339</v>
      </c>
      <c r="D81" s="217">
        <v>0</v>
      </c>
      <c r="E81" s="53" t="s">
        <v>2011</v>
      </c>
    </row>
    <row r="82" spans="1:5" s="10" customFormat="1" ht="16.5" customHeight="1">
      <c r="A82" s="2"/>
      <c r="B82" s="77" t="s">
        <v>340</v>
      </c>
      <c r="C82" s="11" t="s">
        <v>49</v>
      </c>
      <c r="D82" s="217"/>
      <c r="E82" s="53"/>
    </row>
    <row r="83" spans="1:5" s="10" customFormat="1" ht="40.5">
      <c r="A83" s="2"/>
      <c r="B83" s="77">
        <v>55</v>
      </c>
      <c r="C83" s="11" t="s">
        <v>341</v>
      </c>
      <c r="D83" s="217">
        <v>0</v>
      </c>
      <c r="E83" s="53"/>
    </row>
    <row r="84" spans="1:5" s="10" customFormat="1">
      <c r="A84" s="2"/>
      <c r="B84" s="77">
        <v>56</v>
      </c>
      <c r="C84" s="11" t="s">
        <v>49</v>
      </c>
      <c r="D84" s="217"/>
      <c r="E84" s="64"/>
    </row>
    <row r="85" spans="1:5" s="10" customFormat="1" ht="27">
      <c r="A85" s="2"/>
      <c r="B85" s="77" t="s">
        <v>342</v>
      </c>
      <c r="C85" s="11" t="s">
        <v>343</v>
      </c>
      <c r="D85" s="217">
        <v>0</v>
      </c>
      <c r="E85" s="64"/>
    </row>
    <row r="86" spans="1:5" s="10" customFormat="1">
      <c r="A86" s="2"/>
      <c r="B86" s="77" t="s">
        <v>344</v>
      </c>
      <c r="C86" s="11" t="s">
        <v>345</v>
      </c>
      <c r="D86" s="217">
        <v>0</v>
      </c>
      <c r="E86" s="53"/>
    </row>
    <row r="87" spans="1:5" ht="14">
      <c r="B87" s="85">
        <v>57</v>
      </c>
      <c r="C87" s="38" t="s">
        <v>7</v>
      </c>
      <c r="D87" s="356">
        <v>-18</v>
      </c>
      <c r="E87" s="53"/>
    </row>
    <row r="88" spans="1:5" ht="14">
      <c r="B88" s="85">
        <v>58</v>
      </c>
      <c r="C88" s="38" t="s">
        <v>346</v>
      </c>
      <c r="D88" s="839">
        <v>1577.3751037500001</v>
      </c>
      <c r="E88" s="53"/>
    </row>
    <row r="89" spans="1:5" ht="14">
      <c r="B89" s="85">
        <v>59</v>
      </c>
      <c r="C89" s="38" t="s">
        <v>8</v>
      </c>
      <c r="D89" s="356">
        <v>15268.614596859999</v>
      </c>
      <c r="E89" s="53"/>
    </row>
    <row r="90" spans="1:5" ht="14">
      <c r="B90" s="85">
        <v>60</v>
      </c>
      <c r="C90" s="38" t="s">
        <v>347</v>
      </c>
      <c r="D90" s="356">
        <v>66600.013960910001</v>
      </c>
      <c r="E90" s="53"/>
    </row>
    <row r="91" spans="1:5" ht="14">
      <c r="B91" s="24" t="s">
        <v>700</v>
      </c>
      <c r="C91" s="6"/>
      <c r="D91" s="219"/>
      <c r="E91" s="52"/>
    </row>
    <row r="92" spans="1:5">
      <c r="B92" s="77">
        <v>61</v>
      </c>
      <c r="C92" s="2" t="s">
        <v>12</v>
      </c>
      <c r="D92" s="849">
        <v>18.762999999999998</v>
      </c>
      <c r="E92" s="53"/>
    </row>
    <row r="93" spans="1:5">
      <c r="B93" s="77">
        <v>62</v>
      </c>
      <c r="C93" s="2" t="s">
        <v>11</v>
      </c>
      <c r="D93" s="849">
        <v>20.557400000000001</v>
      </c>
      <c r="E93" s="53"/>
    </row>
    <row r="94" spans="1:5">
      <c r="B94" s="77">
        <v>63</v>
      </c>
      <c r="C94" s="2" t="s">
        <v>10</v>
      </c>
      <c r="D94" s="849">
        <v>22.925799999999999</v>
      </c>
      <c r="E94" s="53"/>
    </row>
    <row r="95" spans="1:5" ht="67.5">
      <c r="B95" s="77">
        <v>64</v>
      </c>
      <c r="C95" s="11" t="s">
        <v>348</v>
      </c>
      <c r="D95" s="849">
        <v>11.856</v>
      </c>
      <c r="E95" s="53"/>
    </row>
    <row r="96" spans="1:5">
      <c r="B96" s="77">
        <v>65</v>
      </c>
      <c r="C96" s="392" t="s">
        <v>786</v>
      </c>
      <c r="D96" s="849">
        <v>2.5041509120086256</v>
      </c>
      <c r="E96" s="53"/>
    </row>
    <row r="97" spans="2:6">
      <c r="B97" s="77">
        <v>66</v>
      </c>
      <c r="C97" s="392" t="s">
        <v>787</v>
      </c>
      <c r="D97" s="849">
        <v>2.4673629602607772</v>
      </c>
      <c r="E97" s="53"/>
    </row>
    <row r="98" spans="2:6">
      <c r="B98" s="77">
        <v>67</v>
      </c>
      <c r="C98" s="392" t="s">
        <v>788</v>
      </c>
      <c r="D98" s="849">
        <v>0.54311373449906952</v>
      </c>
      <c r="E98" s="53"/>
    </row>
    <row r="99" spans="2:6" ht="27">
      <c r="B99" s="77" t="s">
        <v>349</v>
      </c>
      <c r="C99" s="393" t="s">
        <v>789</v>
      </c>
      <c r="D99" s="849">
        <v>1.0016603651037506</v>
      </c>
      <c r="E99" s="53"/>
    </row>
    <row r="100" spans="2:6" ht="27">
      <c r="B100" s="77" t="s">
        <v>701</v>
      </c>
      <c r="C100" s="393" t="s">
        <v>790</v>
      </c>
      <c r="D100" s="849">
        <v>0.84970000000000045</v>
      </c>
      <c r="E100" s="53"/>
    </row>
    <row r="101" spans="2:6" ht="33" customHeight="1">
      <c r="B101" s="85">
        <v>68</v>
      </c>
      <c r="C101" s="194" t="s">
        <v>351</v>
      </c>
      <c r="D101" s="849">
        <v>13.41330113726892</v>
      </c>
      <c r="E101" s="53"/>
    </row>
    <row r="102" spans="2:6">
      <c r="B102" s="77">
        <v>69</v>
      </c>
      <c r="C102" s="2" t="s">
        <v>350</v>
      </c>
      <c r="D102" s="849"/>
      <c r="E102" s="53"/>
    </row>
    <row r="103" spans="2:6">
      <c r="B103" s="77">
        <v>70</v>
      </c>
      <c r="C103" s="2" t="s">
        <v>350</v>
      </c>
      <c r="D103" s="849"/>
      <c r="E103" s="53"/>
    </row>
    <row r="104" spans="2:6">
      <c r="B104" s="77">
        <v>71</v>
      </c>
      <c r="C104" s="2" t="s">
        <v>350</v>
      </c>
      <c r="D104" s="335"/>
      <c r="E104" s="53"/>
    </row>
    <row r="105" spans="2:6" ht="14">
      <c r="B105" s="24" t="s">
        <v>352</v>
      </c>
      <c r="C105" s="6"/>
      <c r="D105" s="219"/>
      <c r="E105" s="52"/>
    </row>
    <row r="106" spans="2:6" ht="40.5">
      <c r="B106" s="77">
        <v>72</v>
      </c>
      <c r="C106" s="11" t="s">
        <v>353</v>
      </c>
      <c r="D106" s="850">
        <v>909.67844600000001</v>
      </c>
      <c r="E106" s="64"/>
    </row>
    <row r="107" spans="2:6" ht="49.5" customHeight="1">
      <c r="B107" s="77">
        <v>73</v>
      </c>
      <c r="C107" s="11" t="s">
        <v>354</v>
      </c>
      <c r="D107" s="850">
        <v>1287.69848475</v>
      </c>
      <c r="E107" s="64"/>
      <c r="F107" s="54"/>
    </row>
    <row r="108" spans="2:6">
      <c r="B108" s="77">
        <v>74</v>
      </c>
      <c r="C108" s="11" t="s">
        <v>49</v>
      </c>
      <c r="E108" s="53"/>
      <c r="F108" s="54"/>
    </row>
    <row r="109" spans="2:6" ht="40.5">
      <c r="B109" s="77">
        <v>75</v>
      </c>
      <c r="C109" s="11" t="s">
        <v>355</v>
      </c>
      <c r="D109" s="428">
        <v>0</v>
      </c>
      <c r="E109" s="64"/>
      <c r="F109" s="54"/>
    </row>
    <row r="110" spans="2:6" ht="14">
      <c r="B110" s="24" t="s">
        <v>356</v>
      </c>
      <c r="C110" s="6"/>
      <c r="D110" s="219"/>
      <c r="E110" s="52"/>
    </row>
    <row r="111" spans="2:6" ht="27">
      <c r="B111" s="77">
        <v>76</v>
      </c>
      <c r="C111" s="11" t="s">
        <v>57</v>
      </c>
      <c r="D111" s="7">
        <v>0</v>
      </c>
      <c r="E111" s="53"/>
    </row>
    <row r="112" spans="2:6">
      <c r="B112" s="77">
        <v>77</v>
      </c>
      <c r="C112" s="2" t="s">
        <v>58</v>
      </c>
      <c r="D112" s="7">
        <v>0</v>
      </c>
      <c r="E112" s="53"/>
    </row>
    <row r="113" spans="2:5" ht="27">
      <c r="B113" s="77">
        <v>78</v>
      </c>
      <c r="C113" s="11" t="s">
        <v>357</v>
      </c>
      <c r="D113" s="7">
        <v>0</v>
      </c>
      <c r="E113" s="53"/>
    </row>
    <row r="114" spans="2:5" ht="27">
      <c r="B114" s="77">
        <v>79</v>
      </c>
      <c r="C114" s="11" t="s">
        <v>358</v>
      </c>
      <c r="D114" s="7">
        <v>0</v>
      </c>
      <c r="E114" s="53"/>
    </row>
    <row r="115" spans="2:5">
      <c r="C115" s="11"/>
      <c r="E115" s="53"/>
    </row>
  </sheetData>
  <mergeCells count="1">
    <mergeCell ref="G2:H3"/>
  </mergeCells>
  <hyperlinks>
    <hyperlink ref="G2:H3" location="Index!A1" display="Return to Index" xr:uid="{7D7A9BFA-3451-4CE1-82D7-4E8472393ECE}"/>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FB0AA-A764-466F-B919-8E50E24490C2}">
  <sheetPr codeName="Ark50"/>
  <dimension ref="B1:G6"/>
  <sheetViews>
    <sheetView zoomScale="90" zoomScaleNormal="90" workbookViewId="0"/>
  </sheetViews>
  <sheetFormatPr defaultColWidth="9.1796875" defaultRowHeight="14.5"/>
  <cols>
    <col min="1" max="1" width="9.1796875" style="117"/>
    <col min="2" max="2" width="9.1796875" style="117" customWidth="1"/>
    <col min="3" max="3" width="45.54296875" style="117" customWidth="1"/>
    <col min="4" max="4" width="52.453125" style="117" customWidth="1"/>
    <col min="5" max="16384" width="9.1796875" style="117"/>
  </cols>
  <sheetData>
    <row r="1" spans="2:7" ht="16.5" customHeight="1"/>
    <row r="2" spans="2:7" ht="19.5">
      <c r="B2" s="208" t="s">
        <v>1466</v>
      </c>
      <c r="F2" s="855" t="s">
        <v>180</v>
      </c>
      <c r="G2" s="856"/>
    </row>
    <row r="3" spans="2:7" ht="16.5" customHeight="1">
      <c r="F3" s="857"/>
      <c r="G3" s="858"/>
    </row>
    <row r="4" spans="2:7">
      <c r="B4" s="662" t="str">
        <f>'EU LIA'!B12</f>
        <v>At 31 December 2024</v>
      </c>
      <c r="C4" s="1"/>
      <c r="D4" s="622"/>
    </row>
    <row r="5" spans="2:7" ht="135">
      <c r="B5" s="77">
        <v>1</v>
      </c>
      <c r="C5" s="623" t="s">
        <v>1638</v>
      </c>
      <c r="D5" s="624" t="s">
        <v>1993</v>
      </c>
    </row>
    <row r="6" spans="2:7" ht="54">
      <c r="B6" s="77">
        <v>2</v>
      </c>
      <c r="C6" s="182" t="s">
        <v>1639</v>
      </c>
      <c r="D6" s="320" t="s">
        <v>1994</v>
      </c>
    </row>
  </sheetData>
  <mergeCells count="1">
    <mergeCell ref="F2:G3"/>
  </mergeCells>
  <hyperlinks>
    <hyperlink ref="F2:G3" location="Index!A1" display="Return to Index" xr:uid="{5F67F25C-8409-4A0B-A203-500B333A948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1460-3F6D-4C9E-8206-517A66D5773E}">
  <sheetPr codeName="Ark31"/>
  <dimension ref="B2:N39"/>
  <sheetViews>
    <sheetView zoomScale="90" zoomScaleNormal="90" workbookViewId="0"/>
  </sheetViews>
  <sheetFormatPr defaultColWidth="9.1796875" defaultRowHeight="14.5"/>
  <cols>
    <col min="1" max="1" width="9.1796875" style="117"/>
    <col min="2" max="2" width="9.26953125" style="69" customWidth="1"/>
    <col min="3" max="3" width="76.7265625" style="117" customWidth="1"/>
    <col min="4" max="5" width="20.54296875" style="117" bestFit="1" customWidth="1"/>
    <col min="6" max="6" width="16.453125" style="117" customWidth="1"/>
    <col min="7" max="7" width="17.81640625" style="117" customWidth="1"/>
    <col min="8" max="9" width="20.54296875" style="117" bestFit="1" customWidth="1"/>
    <col min="10" max="10" width="18.54296875" style="117" customWidth="1"/>
    <col min="11" max="11" width="19.26953125" style="117" customWidth="1"/>
    <col min="12" max="16384" width="9.1796875" style="117"/>
  </cols>
  <sheetData>
    <row r="2" spans="2:14" ht="19.5">
      <c r="B2" s="208" t="s">
        <v>627</v>
      </c>
      <c r="C2" s="399"/>
      <c r="D2" s="399"/>
      <c r="E2" s="399"/>
      <c r="F2" s="399"/>
      <c r="G2" s="399"/>
      <c r="H2" s="399"/>
      <c r="I2" s="399"/>
      <c r="J2" s="399"/>
      <c r="K2" s="399"/>
      <c r="M2" s="855" t="s">
        <v>180</v>
      </c>
      <c r="N2" s="856"/>
    </row>
    <row r="3" spans="2:14">
      <c r="M3" s="857"/>
      <c r="N3" s="858"/>
    </row>
    <row r="4" spans="2:14" ht="34.5" customHeight="1">
      <c r="B4" s="67" t="s">
        <v>166</v>
      </c>
      <c r="C4" s="1"/>
      <c r="D4" s="878" t="s">
        <v>628</v>
      </c>
      <c r="E4" s="878"/>
      <c r="F4" s="878"/>
      <c r="G4" s="878"/>
      <c r="H4" s="878" t="s">
        <v>629</v>
      </c>
      <c r="I4" s="878"/>
      <c r="J4" s="878"/>
      <c r="K4" s="878"/>
    </row>
    <row r="5" spans="2:14">
      <c r="B5" s="180" t="s">
        <v>441</v>
      </c>
      <c r="C5" s="183" t="s">
        <v>167</v>
      </c>
      <c r="D5" s="567" t="str">
        <f>Attestation!C2</f>
        <v>31 December 2024</v>
      </c>
      <c r="E5" s="567">
        <f>D5-Attestation!D4</f>
        <v>45565</v>
      </c>
      <c r="F5" s="567">
        <f>D5-Attestation!D5</f>
        <v>45473</v>
      </c>
      <c r="G5" s="567">
        <f>D5-Attestation!D6</f>
        <v>45382</v>
      </c>
      <c r="H5" s="567" t="str">
        <f>D5</f>
        <v>31 December 2024</v>
      </c>
      <c r="I5" s="567">
        <f>E5</f>
        <v>45565</v>
      </c>
      <c r="J5" s="567">
        <f>F5</f>
        <v>45473</v>
      </c>
      <c r="K5" s="567">
        <f>G5</f>
        <v>45382</v>
      </c>
    </row>
    <row r="6" spans="2:14">
      <c r="B6" s="180" t="s">
        <v>630</v>
      </c>
      <c r="C6" s="401" t="s">
        <v>631</v>
      </c>
      <c r="D6" s="400">
        <v>12</v>
      </c>
      <c r="E6" s="400">
        <v>12</v>
      </c>
      <c r="F6" s="400">
        <v>12</v>
      </c>
      <c r="G6" s="400">
        <v>12</v>
      </c>
      <c r="H6" s="400">
        <v>12</v>
      </c>
      <c r="I6" s="400">
        <v>12</v>
      </c>
      <c r="J6" s="400">
        <v>12</v>
      </c>
      <c r="K6" s="400">
        <v>12</v>
      </c>
      <c r="L6" s="2"/>
    </row>
    <row r="7" spans="2:14">
      <c r="B7" s="47" t="s">
        <v>170</v>
      </c>
      <c r="C7" s="6"/>
      <c r="D7" s="6"/>
      <c r="E7" s="6"/>
      <c r="F7" s="6"/>
      <c r="G7" s="6"/>
      <c r="H7" s="6"/>
      <c r="I7" s="6"/>
      <c r="J7" s="6"/>
      <c r="K7" s="6"/>
      <c r="L7" s="2"/>
    </row>
    <row r="8" spans="2:14">
      <c r="B8" s="77">
        <v>1</v>
      </c>
      <c r="C8" s="2" t="s">
        <v>124</v>
      </c>
      <c r="D8" s="243"/>
      <c r="E8" s="243"/>
      <c r="F8" s="243"/>
      <c r="G8" s="243"/>
      <c r="H8" s="5">
        <v>36461.262142826192</v>
      </c>
      <c r="I8" s="5">
        <v>35319.959660131433</v>
      </c>
      <c r="J8" s="5">
        <v>33983.114033764963</v>
      </c>
      <c r="K8" s="5">
        <v>32343.4897713147</v>
      </c>
      <c r="L8" s="2"/>
    </row>
    <row r="9" spans="2:14">
      <c r="B9" s="47" t="s">
        <v>169</v>
      </c>
      <c r="C9" s="6"/>
      <c r="D9" s="93"/>
      <c r="E9" s="93"/>
      <c r="F9" s="93"/>
      <c r="G9" s="93"/>
      <c r="H9" s="93"/>
      <c r="I9" s="93"/>
      <c r="J9" s="93"/>
      <c r="K9" s="93"/>
      <c r="L9" s="2"/>
    </row>
    <row r="10" spans="2:14">
      <c r="B10" s="77">
        <v>2</v>
      </c>
      <c r="C10" s="235" t="s">
        <v>794</v>
      </c>
      <c r="D10" s="336">
        <v>53485.485271230835</v>
      </c>
      <c r="E10" s="336">
        <v>52849.612336838421</v>
      </c>
      <c r="F10" s="336">
        <v>52821.168542715561</v>
      </c>
      <c r="G10" s="336">
        <v>53308.905647013744</v>
      </c>
      <c r="H10" s="336">
        <v>3597.4781409158336</v>
      </c>
      <c r="I10" s="336">
        <v>3553.9583161457176</v>
      </c>
      <c r="J10" s="336">
        <v>3557.7784577803063</v>
      </c>
      <c r="K10" s="336">
        <v>3597.2641393869981</v>
      </c>
      <c r="L10" s="2"/>
    </row>
    <row r="11" spans="2:14">
      <c r="B11" s="77">
        <v>3</v>
      </c>
      <c r="C11" s="21" t="s">
        <v>125</v>
      </c>
      <c r="D11" s="336">
        <v>39829.699456705835</v>
      </c>
      <c r="E11" s="336">
        <v>39290.388515959996</v>
      </c>
      <c r="F11" s="336">
        <v>39139.031854330831</v>
      </c>
      <c r="G11" s="336">
        <v>39360.949935808341</v>
      </c>
      <c r="H11" s="336">
        <v>1991.4849728352917</v>
      </c>
      <c r="I11" s="336">
        <v>1964.5194257980002</v>
      </c>
      <c r="J11" s="336">
        <v>1956.9515927165421</v>
      </c>
      <c r="K11" s="336">
        <v>1968.047496790417</v>
      </c>
      <c r="L11" s="2"/>
    </row>
    <row r="12" spans="2:14">
      <c r="B12" s="77">
        <v>4</v>
      </c>
      <c r="C12" s="21" t="s">
        <v>126</v>
      </c>
      <c r="D12" s="336">
        <v>13655.785814524999</v>
      </c>
      <c r="E12" s="336">
        <v>13559.223820878426</v>
      </c>
      <c r="F12" s="336">
        <v>13682.136688384728</v>
      </c>
      <c r="G12" s="336">
        <v>13947.955711205397</v>
      </c>
      <c r="H12" s="336">
        <v>1605.9931680805416</v>
      </c>
      <c r="I12" s="336">
        <v>1589.4388903477175</v>
      </c>
      <c r="J12" s="336">
        <v>1600.8268650637644</v>
      </c>
      <c r="K12" s="336">
        <v>1629.2166425965813</v>
      </c>
      <c r="L12" s="2"/>
    </row>
    <row r="13" spans="2:14">
      <c r="B13" s="77">
        <v>5</v>
      </c>
      <c r="C13" s="2" t="s">
        <v>127</v>
      </c>
      <c r="D13" s="336">
        <v>14602.262436367502</v>
      </c>
      <c r="E13" s="336">
        <v>14057.4640157875</v>
      </c>
      <c r="F13" s="336">
        <v>13682.1982670775</v>
      </c>
      <c r="G13" s="336">
        <v>13419.576279395835</v>
      </c>
      <c r="H13" s="336">
        <v>6677.5028870333326</v>
      </c>
      <c r="I13" s="336">
        <v>6451.0754123851666</v>
      </c>
      <c r="J13" s="336">
        <v>6320.7756309306669</v>
      </c>
      <c r="K13" s="336">
        <v>6222.3188866591672</v>
      </c>
      <c r="L13" s="2"/>
    </row>
    <row r="14" spans="2:14" ht="28">
      <c r="B14" s="77">
        <v>6</v>
      </c>
      <c r="C14" s="235" t="s">
        <v>128</v>
      </c>
      <c r="D14" s="341">
        <v>0</v>
      </c>
      <c r="E14" s="341">
        <v>0</v>
      </c>
      <c r="F14" s="341">
        <v>0</v>
      </c>
      <c r="G14" s="341">
        <v>0</v>
      </c>
      <c r="H14" s="341">
        <v>0</v>
      </c>
      <c r="I14" s="341">
        <v>0</v>
      </c>
      <c r="J14" s="341">
        <v>0</v>
      </c>
      <c r="K14" s="341">
        <v>0</v>
      </c>
      <c r="L14" s="2"/>
    </row>
    <row r="15" spans="2:14">
      <c r="B15" s="77">
        <v>7</v>
      </c>
      <c r="C15" s="2" t="s">
        <v>129</v>
      </c>
      <c r="D15" s="336">
        <v>14602.262436367502</v>
      </c>
      <c r="E15" s="336">
        <v>14057.4640157875</v>
      </c>
      <c r="F15" s="336">
        <v>13682.1982670775</v>
      </c>
      <c r="G15" s="336">
        <v>13419.576279395835</v>
      </c>
      <c r="H15" s="336">
        <v>6677.5028870333326</v>
      </c>
      <c r="I15" s="336">
        <v>6451.0754123851666</v>
      </c>
      <c r="J15" s="336">
        <v>6320.7756309306669</v>
      </c>
      <c r="K15" s="336">
        <v>6222.3188866591672</v>
      </c>
    </row>
    <row r="16" spans="2:14">
      <c r="B16" s="77">
        <v>8</v>
      </c>
      <c r="C16" s="2" t="s">
        <v>130</v>
      </c>
      <c r="D16" s="341">
        <v>0</v>
      </c>
      <c r="E16" s="341">
        <v>0</v>
      </c>
      <c r="F16" s="341">
        <v>0</v>
      </c>
      <c r="G16" s="341">
        <v>0</v>
      </c>
      <c r="H16" s="341">
        <v>0</v>
      </c>
      <c r="I16" s="341">
        <v>0</v>
      </c>
      <c r="J16" s="341">
        <v>0</v>
      </c>
      <c r="K16" s="341">
        <v>0</v>
      </c>
      <c r="L16" s="2"/>
    </row>
    <row r="17" spans="2:12">
      <c r="B17" s="77">
        <v>9</v>
      </c>
      <c r="C17" s="2" t="s">
        <v>131</v>
      </c>
      <c r="D17" s="347"/>
      <c r="E17" s="347"/>
      <c r="F17" s="347"/>
      <c r="G17" s="347"/>
      <c r="H17" s="336">
        <v>233.20344419294693</v>
      </c>
      <c r="I17" s="336">
        <v>251.75488023389337</v>
      </c>
      <c r="J17" s="336">
        <v>228.11895638711442</v>
      </c>
      <c r="K17" s="336">
        <v>231.86484110814999</v>
      </c>
      <c r="L17" s="2"/>
    </row>
    <row r="18" spans="2:12">
      <c r="B18" s="77">
        <v>10</v>
      </c>
      <c r="C18" s="2" t="s">
        <v>632</v>
      </c>
      <c r="D18" s="336">
        <v>25119.850674591409</v>
      </c>
      <c r="E18" s="336">
        <v>24877.235532839586</v>
      </c>
      <c r="F18" s="336">
        <v>24815.790590471199</v>
      </c>
      <c r="G18" s="336">
        <v>24536.602737162932</v>
      </c>
      <c r="H18" s="336">
        <v>2415.4369418757378</v>
      </c>
      <c r="I18" s="336">
        <v>2457.9095451314793</v>
      </c>
      <c r="J18" s="336">
        <v>2497.310687643143</v>
      </c>
      <c r="K18" s="336">
        <v>2484.9234133367299</v>
      </c>
      <c r="L18" s="2"/>
    </row>
    <row r="19" spans="2:12">
      <c r="B19" s="77">
        <v>11</v>
      </c>
      <c r="C19" s="235" t="s">
        <v>633</v>
      </c>
      <c r="D19" s="336">
        <v>352.80794381499999</v>
      </c>
      <c r="E19" s="336">
        <v>384.19466830416661</v>
      </c>
      <c r="F19" s="336">
        <v>398.2815788675</v>
      </c>
      <c r="G19" s="336">
        <v>373.95175936666675</v>
      </c>
      <c r="H19" s="336">
        <v>352.80794381499999</v>
      </c>
      <c r="I19" s="336">
        <v>384.19466830416661</v>
      </c>
      <c r="J19" s="336">
        <v>398.2815788675</v>
      </c>
      <c r="K19" s="336">
        <v>373.95175936666675</v>
      </c>
      <c r="L19" s="2"/>
    </row>
    <row r="20" spans="2:12">
      <c r="B20" s="77">
        <v>12</v>
      </c>
      <c r="C20" s="2" t="s">
        <v>132</v>
      </c>
      <c r="D20" s="341">
        <v>0</v>
      </c>
      <c r="E20" s="341">
        <v>0</v>
      </c>
      <c r="F20" s="341">
        <v>0</v>
      </c>
      <c r="G20" s="341">
        <v>0</v>
      </c>
      <c r="H20" s="341">
        <v>0</v>
      </c>
      <c r="I20" s="341">
        <v>0</v>
      </c>
      <c r="J20" s="341">
        <v>0</v>
      </c>
      <c r="K20" s="341">
        <v>0</v>
      </c>
      <c r="L20" s="2"/>
    </row>
    <row r="21" spans="2:12">
      <c r="B21" s="77">
        <v>13</v>
      </c>
      <c r="C21" s="2" t="s">
        <v>133</v>
      </c>
      <c r="D21" s="336">
        <v>24767.042730776408</v>
      </c>
      <c r="E21" s="336">
        <v>24493.040864535418</v>
      </c>
      <c r="F21" s="336">
        <v>24417.509011603699</v>
      </c>
      <c r="G21" s="336">
        <v>24162.650977796267</v>
      </c>
      <c r="H21" s="336">
        <v>2062.6289980607376</v>
      </c>
      <c r="I21" s="336">
        <v>2073.7148768273128</v>
      </c>
      <c r="J21" s="336">
        <v>2099.0291087756432</v>
      </c>
      <c r="K21" s="336">
        <v>2110.9716539700635</v>
      </c>
      <c r="L21" s="2"/>
    </row>
    <row r="22" spans="2:12">
      <c r="B22" s="77">
        <v>14</v>
      </c>
      <c r="C22" s="2" t="s">
        <v>134</v>
      </c>
      <c r="D22" s="336">
        <v>2070.9120640299998</v>
      </c>
      <c r="E22" s="336">
        <v>2052.7063440474999</v>
      </c>
      <c r="F22" s="336">
        <v>1925.1294906708333</v>
      </c>
      <c r="G22" s="336">
        <v>1939.2379605675001</v>
      </c>
      <c r="H22" s="336">
        <v>2070.9120640299998</v>
      </c>
      <c r="I22" s="336">
        <v>2052.7063440474999</v>
      </c>
      <c r="J22" s="336">
        <v>1925.1294906708333</v>
      </c>
      <c r="K22" s="336">
        <v>1939.2379605675001</v>
      </c>
      <c r="L22" s="2"/>
    </row>
    <row r="23" spans="2:12">
      <c r="B23" s="77">
        <v>15</v>
      </c>
      <c r="C23" s="2" t="s">
        <v>135</v>
      </c>
      <c r="D23" s="336">
        <v>0</v>
      </c>
      <c r="E23" s="336">
        <v>0</v>
      </c>
      <c r="F23" s="336">
        <v>0</v>
      </c>
      <c r="G23" s="336">
        <v>0</v>
      </c>
      <c r="H23" s="336">
        <v>0</v>
      </c>
      <c r="I23" s="336">
        <v>0</v>
      </c>
      <c r="J23" s="336">
        <v>0</v>
      </c>
      <c r="K23" s="336">
        <v>0</v>
      </c>
      <c r="L23" s="2"/>
    </row>
    <row r="24" spans="2:12">
      <c r="B24" s="77">
        <v>16</v>
      </c>
      <c r="C24" s="2" t="s">
        <v>171</v>
      </c>
      <c r="D24" s="347"/>
      <c r="E24" s="347"/>
      <c r="F24" s="347"/>
      <c r="G24" s="347"/>
      <c r="H24" s="336">
        <v>14994.533478047852</v>
      </c>
      <c r="I24" s="336">
        <v>14767.404497943757</v>
      </c>
      <c r="J24" s="336">
        <v>14529.113223412063</v>
      </c>
      <c r="K24" s="336">
        <v>14475.609241058548</v>
      </c>
      <c r="L24" s="2"/>
    </row>
    <row r="25" spans="2:12">
      <c r="B25" s="47" t="s">
        <v>168</v>
      </c>
      <c r="C25" s="6"/>
      <c r="D25" s="348"/>
      <c r="E25" s="348"/>
      <c r="F25" s="348"/>
      <c r="G25" s="348"/>
      <c r="H25" s="348"/>
      <c r="I25" s="348"/>
      <c r="J25" s="348"/>
      <c r="K25" s="348"/>
      <c r="L25" s="2"/>
    </row>
    <row r="26" spans="2:12">
      <c r="B26" s="77">
        <v>17</v>
      </c>
      <c r="C26" s="2" t="s">
        <v>634</v>
      </c>
      <c r="D26" s="336">
        <v>14287.027437517499</v>
      </c>
      <c r="E26" s="336">
        <v>13638.912638521666</v>
      </c>
      <c r="F26" s="336">
        <v>12815.291195612501</v>
      </c>
      <c r="G26" s="336">
        <v>11939.838305581667</v>
      </c>
      <c r="H26" s="336">
        <v>1995.6407935249417</v>
      </c>
      <c r="I26" s="336">
        <v>1972.1393134155664</v>
      </c>
      <c r="J26" s="336">
        <v>1840.9243428995001</v>
      </c>
      <c r="K26" s="336">
        <v>1692.2255054539917</v>
      </c>
      <c r="L26" s="2"/>
    </row>
    <row r="27" spans="2:12">
      <c r="B27" s="77">
        <v>18</v>
      </c>
      <c r="C27" s="2" t="s">
        <v>139</v>
      </c>
      <c r="D27" s="336">
        <v>648.86378017999994</v>
      </c>
      <c r="E27" s="336">
        <v>675.60714663166675</v>
      </c>
      <c r="F27" s="336">
        <v>635.8619005116667</v>
      </c>
      <c r="G27" s="336">
        <v>686.73619720249974</v>
      </c>
      <c r="H27" s="336">
        <v>444.48370762374998</v>
      </c>
      <c r="I27" s="336">
        <v>471.92497769291668</v>
      </c>
      <c r="J27" s="336">
        <v>435.01382574208333</v>
      </c>
      <c r="K27" s="336">
        <v>491.06172688499993</v>
      </c>
      <c r="L27" s="2"/>
    </row>
    <row r="28" spans="2:12">
      <c r="B28" s="77">
        <v>19</v>
      </c>
      <c r="C28" s="2" t="s">
        <v>140</v>
      </c>
      <c r="D28" s="336">
        <v>8225.1742156241526</v>
      </c>
      <c r="E28" s="336">
        <v>8069.956887866666</v>
      </c>
      <c r="F28" s="336">
        <v>7909.626439445</v>
      </c>
      <c r="G28" s="336">
        <v>7501.3827816941675</v>
      </c>
      <c r="H28" s="336">
        <v>1837.7128875288211</v>
      </c>
      <c r="I28" s="336">
        <v>1790.0838025179999</v>
      </c>
      <c r="J28" s="336">
        <v>1744.1775937583332</v>
      </c>
      <c r="K28" s="336">
        <v>1625.0176546081668</v>
      </c>
      <c r="L28" s="2"/>
    </row>
    <row r="29" spans="2:12" ht="49.5" customHeight="1">
      <c r="B29" s="77" t="s">
        <v>74</v>
      </c>
      <c r="C29" s="235" t="s">
        <v>635</v>
      </c>
      <c r="D29" s="347"/>
      <c r="E29" s="347"/>
      <c r="F29" s="347"/>
      <c r="G29" s="347"/>
      <c r="H29" s="341">
        <v>0</v>
      </c>
      <c r="I29" s="341">
        <v>0</v>
      </c>
      <c r="J29" s="341">
        <v>0</v>
      </c>
      <c r="K29" s="341">
        <v>0</v>
      </c>
      <c r="L29" s="2"/>
    </row>
    <row r="30" spans="2:12">
      <c r="B30" s="77" t="s">
        <v>75</v>
      </c>
      <c r="C30" s="2" t="s">
        <v>173</v>
      </c>
      <c r="D30" s="347"/>
      <c r="E30" s="347"/>
      <c r="F30" s="347"/>
      <c r="G30" s="347"/>
      <c r="H30" s="341">
        <v>0</v>
      </c>
      <c r="I30" s="341">
        <v>0</v>
      </c>
      <c r="J30" s="341">
        <v>0</v>
      </c>
      <c r="K30" s="341">
        <v>0</v>
      </c>
      <c r="L30" s="2"/>
    </row>
    <row r="31" spans="2:12">
      <c r="B31" s="77">
        <v>20</v>
      </c>
      <c r="C31" s="2" t="s">
        <v>172</v>
      </c>
      <c r="D31" s="336">
        <v>23161.065433321655</v>
      </c>
      <c r="E31" s="336">
        <v>22384.476673019995</v>
      </c>
      <c r="F31" s="336">
        <v>21360.779535569167</v>
      </c>
      <c r="G31" s="336">
        <v>20127.957284478332</v>
      </c>
      <c r="H31" s="336">
        <v>4277.8373886775125</v>
      </c>
      <c r="I31" s="336">
        <v>4234.1480936264834</v>
      </c>
      <c r="J31" s="336">
        <v>4020.1157623999165</v>
      </c>
      <c r="K31" s="336">
        <v>3808.3048869471586</v>
      </c>
      <c r="L31" s="2"/>
    </row>
    <row r="32" spans="2:12">
      <c r="B32" s="77" t="s">
        <v>136</v>
      </c>
      <c r="C32" s="2" t="s">
        <v>636</v>
      </c>
      <c r="D32" s="341">
        <v>0</v>
      </c>
      <c r="E32" s="341">
        <v>0</v>
      </c>
      <c r="F32" s="341">
        <v>0</v>
      </c>
      <c r="G32" s="341">
        <v>0</v>
      </c>
      <c r="H32" s="341">
        <v>0</v>
      </c>
      <c r="I32" s="341">
        <v>0</v>
      </c>
      <c r="J32" s="341">
        <v>0</v>
      </c>
      <c r="K32" s="341">
        <v>0</v>
      </c>
      <c r="L32" s="2"/>
    </row>
    <row r="33" spans="2:12">
      <c r="B33" s="77" t="s">
        <v>137</v>
      </c>
      <c r="C33" s="2" t="s">
        <v>637</v>
      </c>
      <c r="D33" s="341">
        <v>0</v>
      </c>
      <c r="E33" s="341">
        <v>0</v>
      </c>
      <c r="F33" s="341">
        <v>0</v>
      </c>
      <c r="G33" s="341">
        <v>0</v>
      </c>
      <c r="H33" s="341">
        <v>0</v>
      </c>
      <c r="I33" s="341">
        <v>0</v>
      </c>
      <c r="J33" s="341">
        <v>0</v>
      </c>
      <c r="K33" s="341">
        <v>0</v>
      </c>
      <c r="L33" s="2"/>
    </row>
    <row r="34" spans="2:12">
      <c r="B34" s="77" t="s">
        <v>138</v>
      </c>
      <c r="C34" s="2" t="s">
        <v>141</v>
      </c>
      <c r="D34" s="336">
        <v>23161.065433321655</v>
      </c>
      <c r="E34" s="336">
        <v>22384.476673019995</v>
      </c>
      <c r="F34" s="336">
        <v>21360.779535569167</v>
      </c>
      <c r="G34" s="336">
        <v>20127.957284478332</v>
      </c>
      <c r="H34" s="336">
        <v>4277.8373886775125</v>
      </c>
      <c r="I34" s="336">
        <v>4234.1480936264834</v>
      </c>
      <c r="J34" s="336">
        <v>4020.1157623999165</v>
      </c>
      <c r="K34" s="336">
        <v>3808.3048869471586</v>
      </c>
    </row>
    <row r="35" spans="2:12">
      <c r="B35" s="47" t="s">
        <v>174</v>
      </c>
      <c r="C35" s="6"/>
      <c r="D35" s="349"/>
      <c r="E35" s="349"/>
      <c r="F35" s="349"/>
      <c r="G35" s="349"/>
      <c r="H35" s="924" t="s">
        <v>174</v>
      </c>
      <c r="I35" s="924"/>
      <c r="J35" s="924"/>
      <c r="K35" s="924"/>
    </row>
    <row r="36" spans="2:12">
      <c r="B36" s="85">
        <v>21</v>
      </c>
      <c r="C36" s="38" t="s">
        <v>142</v>
      </c>
      <c r="D36" s="347"/>
      <c r="E36" s="347"/>
      <c r="F36" s="347"/>
      <c r="G36" s="347"/>
      <c r="H36" s="336">
        <v>36461.262142826192</v>
      </c>
      <c r="I36" s="336">
        <v>35319.959660131433</v>
      </c>
      <c r="J36" s="336">
        <v>33983.114033764963</v>
      </c>
      <c r="K36" s="336">
        <v>32343.4897713147</v>
      </c>
    </row>
    <row r="37" spans="2:12">
      <c r="B37" s="85">
        <v>22</v>
      </c>
      <c r="C37" s="38" t="s">
        <v>143</v>
      </c>
      <c r="D37" s="347"/>
      <c r="E37" s="347"/>
      <c r="F37" s="347"/>
      <c r="G37" s="347"/>
      <c r="H37" s="336">
        <v>10716.696089370338</v>
      </c>
      <c r="I37" s="336">
        <v>10533.256404317272</v>
      </c>
      <c r="J37" s="336">
        <v>10508.997461012146</v>
      </c>
      <c r="K37" s="336">
        <v>10667.304354111389</v>
      </c>
    </row>
    <row r="38" spans="2:12">
      <c r="B38" s="85">
        <v>23</v>
      </c>
      <c r="C38" s="38" t="s">
        <v>144</v>
      </c>
      <c r="D38" s="347"/>
      <c r="E38" s="347"/>
      <c r="F38" s="347"/>
      <c r="G38" s="347"/>
      <c r="H38" s="336">
        <v>340.22857267541008</v>
      </c>
      <c r="I38" s="336">
        <v>335.31852168390031</v>
      </c>
      <c r="J38" s="336">
        <v>323.37160761376731</v>
      </c>
      <c r="K38" s="336">
        <v>303.20209021549931</v>
      </c>
    </row>
    <row r="39" spans="2:12">
      <c r="B39" s="46"/>
    </row>
  </sheetData>
  <mergeCells count="4">
    <mergeCell ref="D4:G4"/>
    <mergeCell ref="H4:K4"/>
    <mergeCell ref="H35:K35"/>
    <mergeCell ref="M2:N3"/>
  </mergeCells>
  <hyperlinks>
    <hyperlink ref="M2:N3" location="Index!A1" display="Return to Index" xr:uid="{DD6D270C-2047-44EA-A391-D201147997F7}"/>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9B243-552D-4234-8A99-2007E5828AAC}">
  <sheetPr codeName="Ark33"/>
  <dimension ref="B1:M43"/>
  <sheetViews>
    <sheetView zoomScale="90" zoomScaleNormal="90" workbookViewId="0"/>
  </sheetViews>
  <sheetFormatPr defaultColWidth="9.1796875" defaultRowHeight="14.5"/>
  <cols>
    <col min="1" max="1" width="9.1796875" style="117"/>
    <col min="2" max="2" width="9.1796875" style="69" customWidth="1"/>
    <col min="3" max="3" width="76.7265625" style="117" customWidth="1"/>
    <col min="4" max="8" width="21.453125" style="117" customWidth="1"/>
    <col min="9" max="16384" width="9.1796875" style="117"/>
  </cols>
  <sheetData>
    <row r="1" spans="2:13" ht="16.5" customHeight="1"/>
    <row r="2" spans="2:13" ht="19.5">
      <c r="B2" s="100" t="s">
        <v>653</v>
      </c>
      <c r="C2" s="96"/>
      <c r="D2" s="96"/>
      <c r="E2" s="96"/>
      <c r="F2" s="96"/>
      <c r="G2" s="96"/>
      <c r="H2" s="96"/>
      <c r="J2" s="855" t="s">
        <v>180</v>
      </c>
      <c r="K2" s="856"/>
    </row>
    <row r="3" spans="2:13" ht="16.5" customHeight="1">
      <c r="J3" s="857"/>
      <c r="K3" s="858"/>
    </row>
    <row r="4" spans="2:13" ht="16.5" customHeight="1">
      <c r="B4" s="205"/>
      <c r="C4" s="41"/>
      <c r="D4" s="41"/>
      <c r="E4" s="41"/>
      <c r="F4" s="41"/>
      <c r="G4" s="41"/>
      <c r="H4" s="41"/>
      <c r="J4" s="204"/>
      <c r="K4" s="204"/>
    </row>
    <row r="5" spans="2:13" ht="16.5" customHeight="1">
      <c r="B5" s="67"/>
      <c r="C5" s="1"/>
      <c r="D5" s="889" t="s">
        <v>654</v>
      </c>
      <c r="E5" s="890"/>
      <c r="F5" s="890"/>
      <c r="G5" s="908"/>
      <c r="H5" s="887" t="s">
        <v>655</v>
      </c>
    </row>
    <row r="6" spans="2:13">
      <c r="B6" s="666" t="str">
        <f>'EU PV1'!B5</f>
        <v>At 31 December 2024 (DKKm)</v>
      </c>
      <c r="C6" s="265"/>
      <c r="D6" s="266" t="s">
        <v>656</v>
      </c>
      <c r="E6" s="266" t="s">
        <v>657</v>
      </c>
      <c r="F6" s="266" t="s">
        <v>658</v>
      </c>
      <c r="G6" s="267" t="s">
        <v>659</v>
      </c>
      <c r="H6" s="885"/>
    </row>
    <row r="7" spans="2:13">
      <c r="B7" s="47" t="s">
        <v>660</v>
      </c>
      <c r="C7" s="6"/>
      <c r="D7" s="6"/>
      <c r="E7" s="6"/>
      <c r="F7" s="6"/>
      <c r="G7" s="6"/>
      <c r="H7" s="6"/>
      <c r="I7" s="2"/>
    </row>
    <row r="8" spans="2:13">
      <c r="B8" s="261">
        <v>1</v>
      </c>
      <c r="C8" s="157" t="s">
        <v>661</v>
      </c>
      <c r="D8" s="339">
        <v>14365.131461939998</v>
      </c>
      <c r="E8" s="339">
        <v>330</v>
      </c>
      <c r="F8" s="339">
        <v>0</v>
      </c>
      <c r="G8" s="339">
        <v>1587.99442585</v>
      </c>
      <c r="H8" s="339">
        <v>15953.125887789998</v>
      </c>
      <c r="I8" s="2"/>
    </row>
    <row r="9" spans="2:13">
      <c r="B9" s="78">
        <v>2</v>
      </c>
      <c r="C9" s="246" t="s">
        <v>662</v>
      </c>
      <c r="D9" s="340">
        <v>14365.131461939998</v>
      </c>
      <c r="E9" s="340">
        <v>330</v>
      </c>
      <c r="F9" s="340">
        <v>0</v>
      </c>
      <c r="G9" s="340">
        <v>1587.99442585</v>
      </c>
      <c r="H9" s="340">
        <v>15953.125887789998</v>
      </c>
      <c r="I9" s="75"/>
    </row>
    <row r="10" spans="2:13">
      <c r="B10" s="78">
        <v>3</v>
      </c>
      <c r="C10" s="249" t="s">
        <v>663</v>
      </c>
      <c r="D10" s="243"/>
      <c r="E10" s="340">
        <v>0</v>
      </c>
      <c r="F10" s="340">
        <v>0</v>
      </c>
      <c r="G10" s="340">
        <v>0</v>
      </c>
      <c r="H10" s="340">
        <v>0</v>
      </c>
      <c r="I10" s="2"/>
    </row>
    <row r="11" spans="2:13">
      <c r="B11" s="261">
        <v>4</v>
      </c>
      <c r="C11" s="157" t="s">
        <v>664</v>
      </c>
      <c r="D11" s="268"/>
      <c r="E11" s="339">
        <v>89923.280096459988</v>
      </c>
      <c r="F11" s="339">
        <v>1029.96388727</v>
      </c>
      <c r="G11" s="339">
        <v>449.05951626000001</v>
      </c>
      <c r="H11" s="339">
        <v>85968.045397368987</v>
      </c>
      <c r="I11" s="10"/>
      <c r="J11" s="193"/>
      <c r="K11" s="193"/>
      <c r="L11" s="193"/>
      <c r="M11" s="193"/>
    </row>
    <row r="12" spans="2:13">
      <c r="B12" s="78">
        <v>5</v>
      </c>
      <c r="C12" s="249" t="s">
        <v>125</v>
      </c>
      <c r="D12" s="268"/>
      <c r="E12" s="340">
        <v>72551.42536211999</v>
      </c>
      <c r="F12" s="340">
        <v>669.90055292</v>
      </c>
      <c r="G12" s="340">
        <v>120.06301209999999</v>
      </c>
      <c r="H12" s="340">
        <v>69680.322631387986</v>
      </c>
      <c r="I12" s="2"/>
    </row>
    <row r="13" spans="2:13">
      <c r="B13" s="78">
        <v>6</v>
      </c>
      <c r="C13" s="246" t="s">
        <v>126</v>
      </c>
      <c r="D13" s="243"/>
      <c r="E13" s="340">
        <v>17371.854734339999</v>
      </c>
      <c r="F13" s="340">
        <v>360.06333435000005</v>
      </c>
      <c r="G13" s="340">
        <v>328.99650416000003</v>
      </c>
      <c r="H13" s="340">
        <v>16287.722765981001</v>
      </c>
      <c r="I13" s="2"/>
    </row>
    <row r="14" spans="2:13">
      <c r="B14" s="261">
        <v>7</v>
      </c>
      <c r="C14" s="157" t="s">
        <v>796</v>
      </c>
      <c r="D14" s="268"/>
      <c r="E14" s="339">
        <v>20627.640191136139</v>
      </c>
      <c r="F14" s="339">
        <v>46.477428959999997</v>
      </c>
      <c r="G14" s="339">
        <v>4.4766512300000008</v>
      </c>
      <c r="H14" s="339">
        <v>7129.886491065</v>
      </c>
    </row>
    <row r="15" spans="2:13">
      <c r="B15" s="77">
        <v>8</v>
      </c>
      <c r="C15" s="68" t="s">
        <v>665</v>
      </c>
      <c r="D15" s="243"/>
      <c r="E15" s="340">
        <v>0</v>
      </c>
      <c r="F15" s="340">
        <v>0</v>
      </c>
      <c r="G15" s="340">
        <v>0</v>
      </c>
      <c r="H15" s="340">
        <v>0</v>
      </c>
      <c r="I15" s="2"/>
    </row>
    <row r="16" spans="2:13">
      <c r="B16" s="77">
        <v>9</v>
      </c>
      <c r="C16" s="68" t="s">
        <v>666</v>
      </c>
      <c r="D16" s="243"/>
      <c r="E16" s="340">
        <v>20627.640191136139</v>
      </c>
      <c r="F16" s="340">
        <v>46.477428959999997</v>
      </c>
      <c r="G16" s="340">
        <v>4.4766512300000008</v>
      </c>
      <c r="H16" s="340">
        <v>7129.886491065</v>
      </c>
      <c r="I16" s="2"/>
    </row>
    <row r="17" spans="2:9">
      <c r="B17" s="78">
        <v>10</v>
      </c>
      <c r="C17" s="10" t="s">
        <v>667</v>
      </c>
      <c r="D17" s="268"/>
      <c r="E17" s="340">
        <v>0</v>
      </c>
      <c r="F17" s="340">
        <v>0</v>
      </c>
      <c r="G17" s="340">
        <v>0</v>
      </c>
      <c r="H17" s="340">
        <v>0</v>
      </c>
      <c r="I17" s="2"/>
    </row>
    <row r="18" spans="2:9">
      <c r="B18" s="261">
        <v>11</v>
      </c>
      <c r="C18" s="277" t="s">
        <v>668</v>
      </c>
      <c r="D18" s="350">
        <v>0</v>
      </c>
      <c r="E18" s="339">
        <v>9477.7781247599996</v>
      </c>
      <c r="F18" s="339">
        <v>886.98044628999992</v>
      </c>
      <c r="G18" s="339">
        <v>7727.4245139700006</v>
      </c>
      <c r="H18" s="339">
        <v>8170.9147371150002</v>
      </c>
      <c r="I18" s="2"/>
    </row>
    <row r="19" spans="2:9">
      <c r="B19" s="77">
        <v>12</v>
      </c>
      <c r="C19" s="68" t="s">
        <v>669</v>
      </c>
      <c r="D19" s="341">
        <v>0</v>
      </c>
      <c r="E19" s="257"/>
      <c r="F19" s="257"/>
      <c r="G19" s="257"/>
      <c r="H19" s="257"/>
      <c r="I19" s="2"/>
    </row>
    <row r="20" spans="2:9" ht="28">
      <c r="B20" s="77">
        <v>13</v>
      </c>
      <c r="C20" s="329" t="s">
        <v>670</v>
      </c>
      <c r="D20" s="269"/>
      <c r="E20" s="336">
        <v>9477.7781247599996</v>
      </c>
      <c r="F20" s="340">
        <v>886.98044628999992</v>
      </c>
      <c r="G20" s="336">
        <v>7727.4245139700006</v>
      </c>
      <c r="H20" s="336">
        <v>8170.9147371150002</v>
      </c>
      <c r="I20" s="2"/>
    </row>
    <row r="21" spans="2:9">
      <c r="B21" s="85">
        <v>14</v>
      </c>
      <c r="C21" s="248" t="s">
        <v>671</v>
      </c>
      <c r="D21" s="269"/>
      <c r="E21" s="269"/>
      <c r="F21" s="269"/>
      <c r="G21" s="269"/>
      <c r="H21" s="185">
        <v>117221.97251333899</v>
      </c>
      <c r="I21" s="2"/>
    </row>
    <row r="22" spans="2:9">
      <c r="B22" s="47" t="s">
        <v>672</v>
      </c>
      <c r="C22" s="6"/>
      <c r="D22" s="93"/>
      <c r="E22" s="93"/>
      <c r="F22" s="93"/>
      <c r="G22" s="93"/>
      <c r="H22" s="93"/>
      <c r="I22" s="2"/>
    </row>
    <row r="23" spans="2:9">
      <c r="B23" s="261">
        <v>15</v>
      </c>
      <c r="C23" s="157" t="s">
        <v>124</v>
      </c>
      <c r="D23" s="268"/>
      <c r="E23" s="269"/>
      <c r="F23" s="269"/>
      <c r="G23" s="269"/>
      <c r="H23" s="339">
        <v>2145.5440709123</v>
      </c>
      <c r="I23" s="2"/>
    </row>
    <row r="24" spans="2:9" ht="33" customHeight="1">
      <c r="B24" s="261" t="s">
        <v>67</v>
      </c>
      <c r="C24" s="277" t="s">
        <v>723</v>
      </c>
      <c r="D24" s="268"/>
      <c r="E24" s="339">
        <v>0</v>
      </c>
      <c r="F24" s="339">
        <v>0</v>
      </c>
      <c r="G24" s="339">
        <v>0</v>
      </c>
      <c r="H24" s="339">
        <v>0</v>
      </c>
      <c r="I24" s="2"/>
    </row>
    <row r="25" spans="2:9">
      <c r="B25" s="261">
        <v>16</v>
      </c>
      <c r="C25" s="157" t="s">
        <v>673</v>
      </c>
      <c r="D25" s="268"/>
      <c r="E25" s="339">
        <v>0</v>
      </c>
      <c r="F25" s="339">
        <v>0</v>
      </c>
      <c r="G25" s="339">
        <v>0</v>
      </c>
      <c r="H25" s="339">
        <v>0</v>
      </c>
      <c r="I25" s="2"/>
    </row>
    <row r="26" spans="2:9" ht="16.5" customHeight="1">
      <c r="B26" s="261">
        <v>17</v>
      </c>
      <c r="C26" s="277" t="s">
        <v>797</v>
      </c>
      <c r="D26" s="243"/>
      <c r="E26" s="339">
        <v>17871.615216360002</v>
      </c>
      <c r="F26" s="339">
        <v>2463.51048511</v>
      </c>
      <c r="G26" s="339">
        <v>60663.108782919997</v>
      </c>
      <c r="H26" s="339">
        <v>52978.668212102006</v>
      </c>
      <c r="I26" s="2"/>
    </row>
    <row r="27" spans="2:9" ht="28">
      <c r="B27" s="77">
        <v>18</v>
      </c>
      <c r="C27" s="329" t="s">
        <v>674</v>
      </c>
      <c r="D27" s="243"/>
      <c r="E27" s="340">
        <v>0</v>
      </c>
      <c r="F27" s="340">
        <v>0</v>
      </c>
      <c r="G27" s="340">
        <v>0</v>
      </c>
      <c r="H27" s="340">
        <v>0</v>
      </c>
      <c r="I27" s="2"/>
    </row>
    <row r="28" spans="2:9" ht="41.5">
      <c r="B28" s="77">
        <v>19</v>
      </c>
      <c r="C28" s="329" t="s">
        <v>675</v>
      </c>
      <c r="D28" s="268"/>
      <c r="E28" s="340">
        <v>15213.85741832</v>
      </c>
      <c r="F28" s="340">
        <v>250.77540663999997</v>
      </c>
      <c r="G28" s="340">
        <v>578.90325329999996</v>
      </c>
      <c r="H28" s="340">
        <v>1476.3115596184998</v>
      </c>
      <c r="I28" s="2"/>
    </row>
    <row r="29" spans="2:9" ht="33.75" customHeight="1">
      <c r="B29" s="77">
        <v>20</v>
      </c>
      <c r="C29" s="329" t="s">
        <v>676</v>
      </c>
      <c r="D29" s="243"/>
      <c r="E29" s="340">
        <v>2173.2881891100001</v>
      </c>
      <c r="F29" s="340">
        <v>1605.4085655199999</v>
      </c>
      <c r="G29" s="340">
        <v>43151.676287790004</v>
      </c>
      <c r="H29" s="340">
        <v>46265.115142679009</v>
      </c>
      <c r="I29" s="2"/>
    </row>
    <row r="30" spans="2:9" ht="28">
      <c r="B30" s="77">
        <v>21</v>
      </c>
      <c r="C30" s="329" t="s">
        <v>677</v>
      </c>
      <c r="D30" s="243"/>
      <c r="E30" s="340">
        <v>269.09263562000001</v>
      </c>
      <c r="F30" s="340">
        <v>19.954817710000007</v>
      </c>
      <c r="G30" s="340">
        <v>354.35152868000029</v>
      </c>
      <c r="H30" s="340">
        <v>8141.6999641070006</v>
      </c>
      <c r="I30" s="2"/>
    </row>
    <row r="31" spans="2:9">
      <c r="B31" s="77">
        <v>22</v>
      </c>
      <c r="C31" s="329" t="s">
        <v>678</v>
      </c>
      <c r="D31" s="268"/>
      <c r="E31" s="340">
        <v>120.49950038999999</v>
      </c>
      <c r="F31" s="340">
        <v>144.60777465999999</v>
      </c>
      <c r="G31" s="340">
        <v>11746.115528509999</v>
      </c>
      <c r="H31" s="340">
        <v>0</v>
      </c>
    </row>
    <row r="32" spans="2:9" ht="28">
      <c r="B32" s="264">
        <v>23</v>
      </c>
      <c r="C32" s="246" t="s">
        <v>677</v>
      </c>
      <c r="D32" s="275"/>
      <c r="E32" s="340">
        <v>120.410099</v>
      </c>
      <c r="F32" s="340">
        <v>144.52792178000001</v>
      </c>
      <c r="G32" s="340">
        <v>11745.198051399999</v>
      </c>
      <c r="H32" s="342">
        <v>0</v>
      </c>
      <c r="I32" s="270"/>
    </row>
    <row r="33" spans="2:9" ht="41.5">
      <c r="B33" s="78">
        <v>24</v>
      </c>
      <c r="C33" s="246" t="s">
        <v>679</v>
      </c>
      <c r="D33" s="243"/>
      <c r="E33" s="340">
        <v>363.97010854000001</v>
      </c>
      <c r="F33" s="340">
        <v>462.71873829000003</v>
      </c>
      <c r="G33" s="340">
        <v>5186.4137133199993</v>
      </c>
      <c r="H33" s="343">
        <v>5237.2415098044994</v>
      </c>
      <c r="I33" s="270"/>
    </row>
    <row r="34" spans="2:9">
      <c r="B34" s="261">
        <v>25</v>
      </c>
      <c r="C34" s="157" t="s">
        <v>680</v>
      </c>
      <c r="D34" s="268"/>
      <c r="E34" s="339">
        <v>0</v>
      </c>
      <c r="F34" s="339">
        <v>0</v>
      </c>
      <c r="G34" s="339">
        <v>0</v>
      </c>
      <c r="H34" s="339">
        <v>0</v>
      </c>
      <c r="I34" s="270"/>
    </row>
    <row r="35" spans="2:9">
      <c r="B35" s="261">
        <v>26</v>
      </c>
      <c r="C35" s="157" t="s">
        <v>798</v>
      </c>
      <c r="D35" s="268"/>
      <c r="E35" s="339">
        <v>4020.3779307499999</v>
      </c>
      <c r="F35" s="339">
        <v>142.72160949000002</v>
      </c>
      <c r="G35" s="339">
        <v>32561.102917619999</v>
      </c>
      <c r="H35" s="344">
        <v>33181.8215705845</v>
      </c>
      <c r="I35" s="270"/>
    </row>
    <row r="36" spans="2:9">
      <c r="B36" s="77">
        <v>27</v>
      </c>
      <c r="C36" s="46" t="s">
        <v>681</v>
      </c>
      <c r="D36" s="272"/>
      <c r="E36" s="345"/>
      <c r="F36" s="345"/>
      <c r="G36" s="341">
        <v>0</v>
      </c>
      <c r="H36" s="341">
        <v>0</v>
      </c>
      <c r="I36" s="270"/>
    </row>
    <row r="37" spans="2:9" ht="28">
      <c r="B37" s="77">
        <v>28</v>
      </c>
      <c r="C37" s="329" t="s">
        <v>682</v>
      </c>
      <c r="D37" s="273"/>
      <c r="E37" s="341">
        <v>71.861264610000006</v>
      </c>
      <c r="F37" s="341">
        <v>0</v>
      </c>
      <c r="G37" s="341">
        <v>0</v>
      </c>
      <c r="H37" s="341">
        <v>61.082074918499998</v>
      </c>
    </row>
    <row r="38" spans="2:9">
      <c r="B38" s="77">
        <v>29</v>
      </c>
      <c r="C38" s="329" t="s">
        <v>683</v>
      </c>
      <c r="D38" s="273"/>
      <c r="E38" s="341">
        <v>205.38152433000002</v>
      </c>
      <c r="F38" s="273"/>
      <c r="G38" s="273"/>
      <c r="H38" s="341">
        <v>205.38152433000002</v>
      </c>
    </row>
    <row r="39" spans="2:9" ht="16.5" customHeight="1">
      <c r="B39" s="77">
        <v>30</v>
      </c>
      <c r="C39" s="329" t="s">
        <v>684</v>
      </c>
      <c r="D39" s="273"/>
      <c r="E39" s="341">
        <v>931.92602671999998</v>
      </c>
      <c r="F39" s="273"/>
      <c r="G39" s="273"/>
      <c r="H39" s="341">
        <v>46.596301336000003</v>
      </c>
    </row>
    <row r="40" spans="2:9">
      <c r="B40" s="77">
        <v>31</v>
      </c>
      <c r="C40" s="329" t="s">
        <v>685</v>
      </c>
      <c r="D40" s="273"/>
      <c r="E40" s="341">
        <v>2811.2091150900001</v>
      </c>
      <c r="F40" s="341">
        <v>142.72160949000002</v>
      </c>
      <c r="G40" s="341">
        <v>32561.102917619999</v>
      </c>
      <c r="H40" s="341">
        <v>32868.76167</v>
      </c>
    </row>
    <row r="41" spans="2:9">
      <c r="B41" s="261">
        <v>32</v>
      </c>
      <c r="C41" s="278" t="s">
        <v>686</v>
      </c>
      <c r="D41" s="274"/>
      <c r="E41" s="339">
        <v>24824.698294040001</v>
      </c>
      <c r="F41" s="339">
        <v>0</v>
      </c>
      <c r="G41" s="339">
        <v>0</v>
      </c>
      <c r="H41" s="339">
        <v>1241.2349147020002</v>
      </c>
    </row>
    <row r="42" spans="2:9">
      <c r="B42" s="85">
        <v>33</v>
      </c>
      <c r="C42" s="194" t="s">
        <v>687</v>
      </c>
      <c r="D42" s="271"/>
      <c r="E42" s="274"/>
      <c r="F42" s="274"/>
      <c r="G42" s="274"/>
      <c r="H42" s="339">
        <v>89547.268768300812</v>
      </c>
    </row>
    <row r="43" spans="2:9">
      <c r="B43" s="85">
        <v>34</v>
      </c>
      <c r="C43" s="194" t="s">
        <v>688</v>
      </c>
      <c r="D43" s="271"/>
      <c r="E43" s="274"/>
      <c r="F43" s="274"/>
      <c r="G43" s="274"/>
      <c r="H43" s="346">
        <v>130.90513437840872</v>
      </c>
    </row>
  </sheetData>
  <mergeCells count="3">
    <mergeCell ref="J2:K3"/>
    <mergeCell ref="D5:G5"/>
    <mergeCell ref="H5:H6"/>
  </mergeCells>
  <hyperlinks>
    <hyperlink ref="J2:K3" location="Index!A1" display="Return to Index" xr:uid="{659D469B-687E-4BB3-9E46-BF10CEE00FDC}"/>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96777-60BC-40D1-9A38-103D9612857F}">
  <sheetPr codeName="Ark32"/>
  <dimension ref="B2:G11"/>
  <sheetViews>
    <sheetView showGridLines="0" zoomScale="90" zoomScaleNormal="90" workbookViewId="0"/>
  </sheetViews>
  <sheetFormatPr defaultColWidth="9.1796875" defaultRowHeight="14.5"/>
  <cols>
    <col min="1" max="1" width="9.1796875" style="117"/>
    <col min="2" max="2" width="8.1796875" style="69" customWidth="1"/>
    <col min="3" max="3" width="53.7265625" style="117" customWidth="1"/>
    <col min="4" max="4" width="157.1796875" style="117" customWidth="1"/>
    <col min="5" max="16384" width="9.1796875" style="117"/>
  </cols>
  <sheetData>
    <row r="2" spans="2:7" ht="18.75" customHeight="1">
      <c r="B2" s="883" t="s">
        <v>652</v>
      </c>
      <c r="C2" s="883"/>
      <c r="D2" s="883"/>
      <c r="F2" s="855" t="s">
        <v>180</v>
      </c>
      <c r="G2" s="856"/>
    </row>
    <row r="3" spans="2:7">
      <c r="F3" s="857"/>
      <c r="G3" s="858"/>
    </row>
    <row r="4" spans="2:7" ht="34.5" customHeight="1">
      <c r="B4" s="662" t="str">
        <f>'EU OR1'!B17</f>
        <v>At 31 December 2024</v>
      </c>
      <c r="C4" s="1"/>
      <c r="D4" s="405"/>
    </row>
    <row r="5" spans="2:7" ht="66" customHeight="1">
      <c r="B5" s="406" t="s">
        <v>638</v>
      </c>
      <c r="C5" s="407" t="s">
        <v>639</v>
      </c>
      <c r="D5" s="407" t="s">
        <v>840</v>
      </c>
    </row>
    <row r="6" spans="2:7" ht="33" customHeight="1">
      <c r="B6" s="406" t="s">
        <v>640</v>
      </c>
      <c r="C6" s="407" t="s">
        <v>641</v>
      </c>
      <c r="D6" s="407" t="s">
        <v>724</v>
      </c>
      <c r="E6" s="2"/>
    </row>
    <row r="7" spans="2:7" ht="148.5" customHeight="1">
      <c r="B7" s="406" t="s">
        <v>642</v>
      </c>
      <c r="C7" s="320" t="s">
        <v>643</v>
      </c>
      <c r="D7" s="319" t="s">
        <v>725</v>
      </c>
      <c r="E7" s="2"/>
    </row>
    <row r="8" spans="2:7" ht="132" customHeight="1">
      <c r="B8" s="318" t="s">
        <v>644</v>
      </c>
      <c r="C8" s="320" t="s">
        <v>645</v>
      </c>
      <c r="D8" s="319" t="s">
        <v>726</v>
      </c>
      <c r="E8" s="2"/>
    </row>
    <row r="9" spans="2:7" ht="153.75" customHeight="1">
      <c r="B9" s="406" t="s">
        <v>646</v>
      </c>
      <c r="C9" s="319" t="s">
        <v>647</v>
      </c>
      <c r="D9" s="319" t="s">
        <v>727</v>
      </c>
      <c r="E9" s="2"/>
    </row>
    <row r="10" spans="2:7" ht="110.25" customHeight="1">
      <c r="B10" s="318" t="s">
        <v>648</v>
      </c>
      <c r="C10" s="319" t="s">
        <v>649</v>
      </c>
      <c r="D10" s="319" t="s">
        <v>728</v>
      </c>
      <c r="E10" s="2"/>
    </row>
    <row r="11" spans="2:7" ht="66" customHeight="1">
      <c r="B11" s="318" t="s">
        <v>650</v>
      </c>
      <c r="C11" s="320" t="s">
        <v>651</v>
      </c>
      <c r="D11" s="319" t="s">
        <v>729</v>
      </c>
      <c r="E11" s="2"/>
    </row>
  </sheetData>
  <mergeCells count="2">
    <mergeCell ref="F2:G3"/>
    <mergeCell ref="B2:D2"/>
  </mergeCells>
  <hyperlinks>
    <hyperlink ref="F2:G3" location="Index!A1" display="Return to Index" xr:uid="{B63C1C29-C71C-4B5E-B491-0F6C2613D025}"/>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B7FFA-C1D1-4AFB-AB09-ECA42F1A46E4}">
  <sheetPr codeName="Ark51"/>
  <dimension ref="B1:J20"/>
  <sheetViews>
    <sheetView zoomScale="90" zoomScaleNormal="90" workbookViewId="0"/>
  </sheetViews>
  <sheetFormatPr defaultColWidth="9.1796875" defaultRowHeight="14.5"/>
  <cols>
    <col min="1" max="1" width="9.1796875" style="117"/>
    <col min="2" max="2" width="6" style="117" customWidth="1"/>
    <col min="3" max="3" width="54.54296875" style="117" customWidth="1"/>
    <col min="4" max="7" width="21.453125" style="117" customWidth="1"/>
    <col min="8" max="16384" width="9.1796875" style="117"/>
  </cols>
  <sheetData>
    <row r="1" spans="2:10" ht="16.5" customHeight="1"/>
    <row r="2" spans="2:10" ht="19.5">
      <c r="B2" s="551" t="s">
        <v>1468</v>
      </c>
      <c r="C2" s="551"/>
      <c r="I2" s="855" t="s">
        <v>180</v>
      </c>
      <c r="J2" s="856"/>
    </row>
    <row r="3" spans="2:10" ht="16.5" customHeight="1">
      <c r="I3" s="857"/>
      <c r="J3" s="858"/>
    </row>
    <row r="4" spans="2:10" ht="34.5" customHeight="1">
      <c r="B4" s="41"/>
      <c r="C4" s="41"/>
      <c r="D4" s="920" t="s">
        <v>1640</v>
      </c>
      <c r="E4" s="920" t="s">
        <v>1641</v>
      </c>
      <c r="F4" s="920" t="s">
        <v>1642</v>
      </c>
      <c r="G4" s="920" t="s">
        <v>1643</v>
      </c>
    </row>
    <row r="5" spans="2:10" ht="17.25" customHeight="1">
      <c r="B5" s="41"/>
      <c r="C5" s="41"/>
      <c r="D5" s="920"/>
      <c r="E5" s="920"/>
      <c r="F5" s="920"/>
      <c r="G5" s="920"/>
    </row>
    <row r="6" spans="2:10">
      <c r="B6" s="662" t="str">
        <f>'EU OR1'!B5</f>
        <v>At 31 December 2024 (DKKm)</v>
      </c>
      <c r="C6" s="41"/>
      <c r="D6" s="625" t="s">
        <v>147</v>
      </c>
      <c r="E6" s="625" t="s">
        <v>150</v>
      </c>
      <c r="F6" s="625" t="s">
        <v>152</v>
      </c>
      <c r="G6" s="625" t="s">
        <v>155</v>
      </c>
    </row>
    <row r="7" spans="2:10">
      <c r="B7" s="626" t="s">
        <v>147</v>
      </c>
      <c r="C7" s="47" t="s">
        <v>1644</v>
      </c>
      <c r="D7" s="627">
        <v>2512.6539486675001</v>
      </c>
      <c r="E7" s="243"/>
      <c r="F7" s="627">
        <v>136440.827200945</v>
      </c>
      <c r="G7" s="243"/>
    </row>
    <row r="8" spans="2:10">
      <c r="B8" s="628" t="s">
        <v>149</v>
      </c>
      <c r="C8" s="629" t="s">
        <v>1645</v>
      </c>
      <c r="D8" s="627">
        <v>0</v>
      </c>
      <c r="E8" s="243"/>
      <c r="F8" s="627">
        <v>1694.7910426149999</v>
      </c>
      <c r="G8" s="243"/>
    </row>
    <row r="9" spans="2:10">
      <c r="B9" s="628" t="s">
        <v>150</v>
      </c>
      <c r="C9" s="629" t="s">
        <v>228</v>
      </c>
      <c r="D9" s="627">
        <v>1973.029103415</v>
      </c>
      <c r="E9" s="627">
        <v>1973.029103415</v>
      </c>
      <c r="F9" s="627">
        <v>29075.235543850005</v>
      </c>
      <c r="G9" s="627">
        <v>1694.7910426149999</v>
      </c>
    </row>
    <row r="10" spans="2:10">
      <c r="B10" s="628" t="s">
        <v>151</v>
      </c>
      <c r="C10" s="630" t="s">
        <v>1646</v>
      </c>
      <c r="D10" s="627">
        <v>1925.202460665</v>
      </c>
      <c r="E10" s="627">
        <v>1925.202460665</v>
      </c>
      <c r="F10" s="627">
        <v>27732.711921737511</v>
      </c>
      <c r="G10" s="627">
        <v>29075.235543850005</v>
      </c>
    </row>
    <row r="11" spans="2:10">
      <c r="B11" s="628" t="s">
        <v>152</v>
      </c>
      <c r="C11" s="630" t="s">
        <v>1647</v>
      </c>
      <c r="D11" s="627">
        <v>0</v>
      </c>
      <c r="E11" s="627">
        <v>0</v>
      </c>
      <c r="F11" s="627">
        <v>0</v>
      </c>
      <c r="G11" s="627">
        <v>27732.711921737511</v>
      </c>
    </row>
    <row r="12" spans="2:10">
      <c r="B12" s="628" t="s">
        <v>153</v>
      </c>
      <c r="C12" s="630" t="s">
        <v>1648</v>
      </c>
      <c r="D12" s="627">
        <v>47.826642749999998</v>
      </c>
      <c r="E12" s="627">
        <v>47.826642749999998</v>
      </c>
      <c r="F12" s="627">
        <v>147.32836319749998</v>
      </c>
      <c r="G12" s="627">
        <v>0</v>
      </c>
    </row>
    <row r="13" spans="2:10">
      <c r="B13" s="628" t="s">
        <v>154</v>
      </c>
      <c r="C13" s="630" t="s">
        <v>1649</v>
      </c>
      <c r="D13" s="627">
        <v>1925.202460665</v>
      </c>
      <c r="E13" s="627">
        <v>1925.202460665</v>
      </c>
      <c r="F13" s="627">
        <v>28597.837648497505</v>
      </c>
      <c r="G13" s="627">
        <v>147.32836319749998</v>
      </c>
    </row>
    <row r="14" spans="2:10">
      <c r="B14" s="628" t="s">
        <v>155</v>
      </c>
      <c r="C14" s="630" t="s">
        <v>1650</v>
      </c>
      <c r="D14" s="627">
        <v>0</v>
      </c>
      <c r="E14" s="627">
        <v>0</v>
      </c>
      <c r="F14" s="627">
        <v>330.0695321550001</v>
      </c>
      <c r="G14" s="627">
        <v>28597.837648497505</v>
      </c>
    </row>
    <row r="15" spans="2:10">
      <c r="B15" s="628" t="s">
        <v>158</v>
      </c>
      <c r="C15" s="629" t="s">
        <v>798</v>
      </c>
      <c r="D15" s="627">
        <v>539.62484525249977</v>
      </c>
      <c r="E15" s="243"/>
      <c r="F15" s="627">
        <v>105670.80061448</v>
      </c>
      <c r="G15" s="243"/>
    </row>
    <row r="16" spans="2:10">
      <c r="C16" s="629"/>
      <c r="D16" s="629"/>
      <c r="E16" s="629"/>
      <c r="F16" s="629"/>
      <c r="G16" s="629"/>
    </row>
    <row r="17" spans="6:7">
      <c r="G17" s="631"/>
    </row>
    <row r="20" spans="6:7">
      <c r="F20" s="627"/>
    </row>
  </sheetData>
  <mergeCells count="5">
    <mergeCell ref="I2:J3"/>
    <mergeCell ref="D4:D5"/>
    <mergeCell ref="E4:E5"/>
    <mergeCell ref="F4:F5"/>
    <mergeCell ref="G4:G5"/>
  </mergeCells>
  <hyperlinks>
    <hyperlink ref="I2:J3" location="Index!A1" display="Return to Index" xr:uid="{DFF154A3-115C-43A9-983E-005CEAF05526}"/>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668AF-2D2A-4908-9ED1-370318C4C032}">
  <sheetPr codeName="Ark52"/>
  <dimension ref="B1:H27"/>
  <sheetViews>
    <sheetView zoomScale="90" zoomScaleNormal="90" workbookViewId="0"/>
  </sheetViews>
  <sheetFormatPr defaultColWidth="9.1796875" defaultRowHeight="14.5"/>
  <cols>
    <col min="1" max="1" width="9.1796875" style="117"/>
    <col min="2" max="2" width="6" style="117" customWidth="1"/>
    <col min="3" max="3" width="87.7265625" style="117" customWidth="1"/>
    <col min="4" max="5" width="28.54296875" style="117" customWidth="1"/>
    <col min="6" max="16384" width="9.1796875" style="117"/>
  </cols>
  <sheetData>
    <row r="1" spans="2:8" ht="16.5" customHeight="1"/>
    <row r="2" spans="2:8" ht="19.5">
      <c r="B2" s="551" t="s">
        <v>1469</v>
      </c>
      <c r="C2" s="551"/>
      <c r="G2" s="855" t="s">
        <v>180</v>
      </c>
      <c r="H2" s="856"/>
    </row>
    <row r="3" spans="2:8" ht="16.5" customHeight="1">
      <c r="G3" s="857"/>
      <c r="H3" s="858"/>
    </row>
    <row r="4" spans="2:8" ht="48.75" customHeight="1">
      <c r="B4" s="41"/>
      <c r="C4" s="41"/>
      <c r="D4" s="925" t="s">
        <v>1651</v>
      </c>
      <c r="E4" s="925" t="s">
        <v>1652</v>
      </c>
    </row>
    <row r="5" spans="2:8" ht="17.25" customHeight="1">
      <c r="B5" s="41"/>
      <c r="C5" s="41"/>
      <c r="D5" s="925"/>
      <c r="E5" s="925"/>
    </row>
    <row r="6" spans="2:8">
      <c r="B6" s="662" t="str">
        <f>'EU AE1'!B6</f>
        <v>At 31 December 2024 (DKKm)</v>
      </c>
      <c r="C6" s="41"/>
      <c r="D6" s="632" t="s">
        <v>147</v>
      </c>
      <c r="E6" s="633" t="s">
        <v>150</v>
      </c>
    </row>
    <row r="7" spans="2:8">
      <c r="B7" s="552">
        <v>130</v>
      </c>
      <c r="C7" s="47" t="s">
        <v>1653</v>
      </c>
      <c r="D7" s="627">
        <v>1281.8645705975</v>
      </c>
      <c r="E7" s="627">
        <v>13433.541598729998</v>
      </c>
    </row>
    <row r="8" spans="2:8">
      <c r="B8" s="3">
        <v>140</v>
      </c>
      <c r="C8" s="629" t="s">
        <v>1654</v>
      </c>
      <c r="D8" s="627">
        <v>0</v>
      </c>
      <c r="E8" s="627">
        <v>38.00549842500007</v>
      </c>
    </row>
    <row r="9" spans="2:8">
      <c r="B9" s="3">
        <v>150</v>
      </c>
      <c r="C9" s="629" t="s">
        <v>1645</v>
      </c>
      <c r="D9" s="627">
        <v>0</v>
      </c>
      <c r="E9" s="627">
        <v>0</v>
      </c>
    </row>
    <row r="10" spans="2:8">
      <c r="B10" s="3">
        <v>160</v>
      </c>
      <c r="C10" s="629" t="s">
        <v>228</v>
      </c>
      <c r="D10" s="627">
        <v>1281.8645705975</v>
      </c>
      <c r="E10" s="627">
        <v>13395.536100305</v>
      </c>
    </row>
    <row r="11" spans="2:8">
      <c r="B11" s="3">
        <v>170</v>
      </c>
      <c r="C11" s="630" t="s">
        <v>1646</v>
      </c>
      <c r="D11" s="627">
        <v>1281.8645705975</v>
      </c>
      <c r="E11" s="627">
        <v>13381.319275305001</v>
      </c>
    </row>
    <row r="12" spans="2:8">
      <c r="B12" s="3">
        <v>180</v>
      </c>
      <c r="C12" s="630" t="s">
        <v>1647</v>
      </c>
      <c r="D12" s="627">
        <v>0</v>
      </c>
      <c r="E12" s="627">
        <v>0</v>
      </c>
    </row>
    <row r="13" spans="2:8">
      <c r="B13" s="3">
        <v>190</v>
      </c>
      <c r="C13" s="630" t="s">
        <v>1648</v>
      </c>
      <c r="D13" s="627">
        <v>0</v>
      </c>
      <c r="E13" s="627">
        <v>17.771075</v>
      </c>
    </row>
    <row r="14" spans="2:8">
      <c r="B14" s="3">
        <v>200</v>
      </c>
      <c r="C14" s="630" t="s">
        <v>1649</v>
      </c>
      <c r="D14" s="627">
        <v>1281.8645705975</v>
      </c>
      <c r="E14" s="627">
        <v>13381.319275305001</v>
      </c>
    </row>
    <row r="15" spans="2:8">
      <c r="B15" s="3">
        <v>210</v>
      </c>
      <c r="C15" s="630" t="s">
        <v>1650</v>
      </c>
      <c r="D15" s="627">
        <v>0</v>
      </c>
      <c r="E15" s="627">
        <v>0</v>
      </c>
    </row>
    <row r="16" spans="2:8">
      <c r="B16" s="3">
        <v>220</v>
      </c>
      <c r="C16" s="629" t="s">
        <v>1655</v>
      </c>
      <c r="D16" s="627">
        <v>0</v>
      </c>
      <c r="E16" s="627">
        <v>0</v>
      </c>
    </row>
    <row r="17" spans="2:5">
      <c r="B17" s="634">
        <v>230</v>
      </c>
      <c r="C17" s="629" t="s">
        <v>1656</v>
      </c>
      <c r="D17" s="627">
        <v>0</v>
      </c>
      <c r="E17" s="627">
        <v>0</v>
      </c>
    </row>
    <row r="18" spans="2:5">
      <c r="B18" s="634">
        <v>240</v>
      </c>
      <c r="C18" s="629" t="s">
        <v>1657</v>
      </c>
      <c r="D18" s="627">
        <v>0</v>
      </c>
      <c r="E18" s="627">
        <v>0</v>
      </c>
    </row>
    <row r="19" spans="2:5">
      <c r="B19" s="634">
        <v>241</v>
      </c>
      <c r="C19" s="629" t="s">
        <v>1658</v>
      </c>
      <c r="D19" s="243"/>
      <c r="E19" s="627">
        <v>0</v>
      </c>
    </row>
    <row r="20" spans="2:5" ht="16.5" customHeight="1">
      <c r="B20" s="635">
        <v>250</v>
      </c>
      <c r="C20" s="636" t="s">
        <v>1659</v>
      </c>
      <c r="D20" s="627">
        <v>3794.5185192649997</v>
      </c>
      <c r="E20" s="243"/>
    </row>
    <row r="23" spans="2:5">
      <c r="D23" s="627"/>
    </row>
    <row r="27" spans="2:5">
      <c r="C27" s="628"/>
      <c r="D27" s="629"/>
    </row>
  </sheetData>
  <mergeCells count="3">
    <mergeCell ref="G2:H3"/>
    <mergeCell ref="D4:D5"/>
    <mergeCell ref="E4:E5"/>
  </mergeCells>
  <hyperlinks>
    <hyperlink ref="G2:H3" location="Index!A1" display="Return to Index" xr:uid="{E23CE7B6-D480-466A-873E-743A26AE6366}"/>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AE1C-6346-4ECA-8ECF-D05DBD4C6366}">
  <sheetPr codeName="Ark53"/>
  <dimension ref="B1:H9"/>
  <sheetViews>
    <sheetView zoomScale="90" zoomScaleNormal="90" workbookViewId="0"/>
  </sheetViews>
  <sheetFormatPr defaultColWidth="9.1796875" defaultRowHeight="14.5"/>
  <cols>
    <col min="1" max="2" width="9.1796875" style="117"/>
    <col min="3" max="3" width="62.26953125" style="117" customWidth="1"/>
    <col min="4" max="4" width="30.26953125" style="117" customWidth="1"/>
    <col min="5" max="5" width="30.1796875" style="117" customWidth="1"/>
    <col min="6" max="16384" width="9.1796875" style="117"/>
  </cols>
  <sheetData>
    <row r="1" spans="2:8" ht="16.5" customHeight="1"/>
    <row r="2" spans="2:8" ht="19.5">
      <c r="B2" s="551" t="s">
        <v>1470</v>
      </c>
      <c r="C2" s="551"/>
      <c r="G2" s="855" t="s">
        <v>180</v>
      </c>
      <c r="H2" s="856"/>
    </row>
    <row r="3" spans="2:8" ht="16.5" customHeight="1">
      <c r="G3" s="857"/>
      <c r="H3" s="858"/>
    </row>
    <row r="4" spans="2:8" ht="35.25" customHeight="1">
      <c r="B4" s="41"/>
      <c r="C4" s="41"/>
      <c r="D4" s="878" t="s">
        <v>1660</v>
      </c>
      <c r="E4" s="878" t="s">
        <v>1661</v>
      </c>
    </row>
    <row r="5" spans="2:8" ht="51" customHeight="1">
      <c r="B5" s="41"/>
      <c r="C5" s="41"/>
      <c r="D5" s="878"/>
      <c r="E5" s="878"/>
    </row>
    <row r="6" spans="2:8">
      <c r="B6" s="662" t="str">
        <f>'EU AE2'!B6</f>
        <v>At 31 December 2024 (DKKm)</v>
      </c>
      <c r="C6" s="41"/>
      <c r="D6" s="625" t="s">
        <v>147</v>
      </c>
      <c r="E6" s="625" t="s">
        <v>149</v>
      </c>
    </row>
    <row r="7" spans="2:8">
      <c r="B7" s="637" t="s">
        <v>147</v>
      </c>
      <c r="C7" s="636" t="s">
        <v>1662</v>
      </c>
      <c r="D7" s="627">
        <v>3860.5868274075001</v>
      </c>
      <c r="E7" s="627">
        <v>3794.5185192649997</v>
      </c>
    </row>
    <row r="9" spans="2:8">
      <c r="D9" s="627"/>
    </row>
  </sheetData>
  <mergeCells count="3">
    <mergeCell ref="G2:H3"/>
    <mergeCell ref="D4:D5"/>
    <mergeCell ref="E4:E5"/>
  </mergeCells>
  <hyperlinks>
    <hyperlink ref="G2:H3" location="Index!A1" display="Return to Index" xr:uid="{78847AB2-82CF-455C-B655-ACD73C40AC83}"/>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75B07-A190-4F70-BC99-3240B16E899A}">
  <sheetPr codeName="Ark54"/>
  <dimension ref="B2:AD30"/>
  <sheetViews>
    <sheetView zoomScale="90" zoomScaleNormal="90" workbookViewId="0"/>
  </sheetViews>
  <sheetFormatPr defaultColWidth="9.1796875" defaultRowHeight="13.5"/>
  <cols>
    <col min="1" max="1" width="9.1796875" style="107"/>
    <col min="2" max="2" width="5.453125" style="107" customWidth="1"/>
    <col min="3" max="3" width="5.1796875" style="107" customWidth="1"/>
    <col min="4" max="16384" width="9.1796875" style="107"/>
  </cols>
  <sheetData>
    <row r="2" spans="2:30" ht="19.5">
      <c r="B2" s="638" t="s">
        <v>1471</v>
      </c>
      <c r="E2" s="638"/>
      <c r="F2" s="638"/>
      <c r="G2" s="638"/>
      <c r="H2" s="638"/>
      <c r="X2" s="927" t="s">
        <v>180</v>
      </c>
      <c r="Y2" s="928"/>
    </row>
    <row r="3" spans="2:30">
      <c r="X3" s="929"/>
      <c r="Y3" s="930"/>
    </row>
    <row r="4" spans="2:30">
      <c r="L4" s="639"/>
      <c r="M4" s="639"/>
    </row>
    <row r="5" spans="2:30" ht="14">
      <c r="B5" s="640" t="s">
        <v>1663</v>
      </c>
      <c r="C5" s="107" t="s">
        <v>1664</v>
      </c>
      <c r="E5" s="641"/>
      <c r="F5" s="641"/>
      <c r="G5" s="641"/>
      <c r="H5" s="641"/>
      <c r="I5" s="641"/>
      <c r="J5" s="641"/>
      <c r="K5" s="641"/>
      <c r="L5" s="641"/>
      <c r="M5" s="641"/>
      <c r="N5" s="641"/>
      <c r="O5" s="641"/>
      <c r="P5" s="641"/>
      <c r="Q5" s="641"/>
      <c r="R5" s="641"/>
      <c r="S5" s="641"/>
      <c r="T5" s="641"/>
      <c r="U5" s="641"/>
      <c r="V5" s="641"/>
      <c r="W5" s="641"/>
      <c r="X5" s="641"/>
      <c r="Y5" s="641"/>
      <c r="Z5" s="641"/>
      <c r="AA5" s="641"/>
      <c r="AB5" s="641"/>
      <c r="AC5" s="641"/>
      <c r="AD5" s="641"/>
    </row>
    <row r="6" spans="2:30">
      <c r="B6" s="642"/>
      <c r="C6" s="643"/>
      <c r="D6" s="641"/>
      <c r="E6" s="641"/>
      <c r="F6" s="641"/>
      <c r="G6" s="641"/>
      <c r="H6" s="641"/>
      <c r="I6" s="641"/>
      <c r="J6" s="641"/>
      <c r="K6" s="641"/>
      <c r="L6" s="641"/>
      <c r="M6" s="641"/>
      <c r="N6" s="641"/>
      <c r="O6" s="641"/>
      <c r="P6" s="641"/>
      <c r="Q6" s="641"/>
      <c r="R6" s="641"/>
      <c r="S6" s="641"/>
      <c r="T6" s="641"/>
      <c r="U6" s="641"/>
      <c r="V6" s="641"/>
      <c r="W6" s="641"/>
      <c r="X6" s="641"/>
      <c r="Y6" s="641"/>
      <c r="Z6" s="641"/>
      <c r="AA6" s="641"/>
      <c r="AB6" s="641"/>
      <c r="AC6" s="641"/>
      <c r="AD6" s="641"/>
    </row>
    <row r="7" spans="2:30">
      <c r="B7" s="642"/>
      <c r="C7" s="642" t="s">
        <v>1665</v>
      </c>
      <c r="D7" s="107" t="s">
        <v>1666</v>
      </c>
      <c r="E7" s="644"/>
      <c r="F7" s="644"/>
      <c r="G7" s="644"/>
      <c r="H7" s="644"/>
      <c r="I7" s="644"/>
      <c r="J7" s="644"/>
      <c r="K7" s="644"/>
      <c r="L7" s="644"/>
      <c r="M7" s="644"/>
      <c r="N7" s="644"/>
      <c r="O7" s="644"/>
      <c r="P7" s="644"/>
      <c r="Q7" s="644"/>
      <c r="R7" s="644"/>
      <c r="S7" s="644"/>
      <c r="T7" s="644"/>
      <c r="U7" s="644"/>
      <c r="V7" s="644"/>
      <c r="W7" s="644"/>
      <c r="X7" s="644"/>
      <c r="Y7" s="644"/>
    </row>
    <row r="8" spans="2:30">
      <c r="B8" s="642"/>
      <c r="C8" s="642"/>
      <c r="D8" s="926" t="s">
        <v>1667</v>
      </c>
      <c r="E8" s="926"/>
      <c r="F8" s="926"/>
      <c r="G8" s="926"/>
      <c r="H8" s="926"/>
      <c r="I8" s="926"/>
      <c r="J8" s="926"/>
      <c r="K8" s="926"/>
      <c r="L8" s="926"/>
      <c r="M8" s="926"/>
      <c r="N8" s="926"/>
      <c r="O8" s="926"/>
      <c r="P8" s="926"/>
      <c r="Q8" s="926"/>
      <c r="R8" s="926"/>
      <c r="S8" s="926"/>
      <c r="T8" s="926"/>
      <c r="U8" s="926"/>
      <c r="V8" s="926"/>
      <c r="W8" s="926"/>
      <c r="X8" s="645"/>
      <c r="Y8" s="645"/>
    </row>
    <row r="9" spans="2:30">
      <c r="B9" s="642"/>
      <c r="C9" s="642"/>
      <c r="D9" s="926"/>
      <c r="E9" s="926"/>
      <c r="F9" s="926"/>
      <c r="G9" s="926"/>
      <c r="H9" s="926"/>
      <c r="I9" s="926"/>
      <c r="J9" s="926"/>
      <c r="K9" s="926"/>
      <c r="L9" s="926"/>
      <c r="M9" s="926"/>
      <c r="N9" s="926"/>
      <c r="O9" s="926"/>
      <c r="P9" s="926"/>
      <c r="Q9" s="926"/>
      <c r="R9" s="926"/>
      <c r="S9" s="926"/>
      <c r="T9" s="926"/>
      <c r="U9" s="926"/>
      <c r="V9" s="926"/>
      <c r="W9" s="926"/>
      <c r="X9" s="645"/>
      <c r="Y9" s="645"/>
    </row>
    <row r="10" spans="2:30">
      <c r="B10" s="642"/>
      <c r="C10" s="642"/>
    </row>
    <row r="11" spans="2:30">
      <c r="B11" s="642"/>
      <c r="C11" s="642" t="s">
        <v>1668</v>
      </c>
      <c r="D11" s="107" t="s">
        <v>1669</v>
      </c>
    </row>
    <row r="12" spans="2:30">
      <c r="B12" s="642"/>
      <c r="C12" s="642"/>
      <c r="D12" s="926" t="s">
        <v>1670</v>
      </c>
      <c r="E12" s="926"/>
      <c r="F12" s="926"/>
      <c r="G12" s="926"/>
      <c r="H12" s="926"/>
      <c r="I12" s="926"/>
      <c r="J12" s="926"/>
      <c r="K12" s="926"/>
      <c r="L12" s="926"/>
      <c r="M12" s="926"/>
      <c r="N12" s="926"/>
      <c r="O12" s="926"/>
      <c r="P12" s="926"/>
      <c r="Q12" s="926"/>
      <c r="R12" s="926"/>
      <c r="S12" s="926"/>
      <c r="T12" s="926"/>
      <c r="U12" s="926"/>
      <c r="V12" s="926"/>
      <c r="W12" s="926"/>
      <c r="X12" s="645"/>
      <c r="Y12" s="645"/>
    </row>
    <row r="13" spans="2:30">
      <c r="B13" s="642"/>
      <c r="C13" s="642"/>
      <c r="D13" s="926"/>
      <c r="E13" s="926"/>
      <c r="F13" s="926"/>
      <c r="G13" s="926"/>
      <c r="H13" s="926"/>
      <c r="I13" s="926"/>
      <c r="J13" s="926"/>
      <c r="K13" s="926"/>
      <c r="L13" s="926"/>
      <c r="M13" s="926"/>
      <c r="N13" s="926"/>
      <c r="O13" s="926"/>
      <c r="P13" s="926"/>
      <c r="Q13" s="926"/>
      <c r="R13" s="926"/>
      <c r="S13" s="926"/>
      <c r="T13" s="926"/>
      <c r="U13" s="926"/>
      <c r="V13" s="926"/>
      <c r="W13" s="926"/>
      <c r="X13" s="645"/>
      <c r="Y13" s="645"/>
    </row>
    <row r="14" spans="2:30">
      <c r="B14" s="642"/>
      <c r="C14" s="642"/>
      <c r="D14" s="926"/>
      <c r="E14" s="926"/>
      <c r="F14" s="926"/>
      <c r="G14" s="926"/>
      <c r="H14" s="926"/>
      <c r="I14" s="926"/>
      <c r="J14" s="926"/>
      <c r="K14" s="926"/>
      <c r="L14" s="926"/>
      <c r="M14" s="926"/>
      <c r="N14" s="926"/>
      <c r="O14" s="926"/>
      <c r="P14" s="926"/>
      <c r="Q14" s="926"/>
      <c r="R14" s="926"/>
      <c r="S14" s="926"/>
      <c r="T14" s="926"/>
      <c r="U14" s="926"/>
      <c r="V14" s="926"/>
      <c r="W14" s="926"/>
      <c r="X14" s="645"/>
      <c r="Y14" s="645"/>
    </row>
    <row r="15" spans="2:30">
      <c r="B15" s="642"/>
      <c r="C15" s="642"/>
      <c r="D15" s="645"/>
      <c r="E15" s="645"/>
      <c r="F15" s="645"/>
      <c r="G15" s="645"/>
      <c r="H15" s="645"/>
      <c r="I15" s="645"/>
      <c r="J15" s="645"/>
      <c r="K15" s="645"/>
      <c r="L15" s="645"/>
      <c r="M15" s="645"/>
      <c r="N15" s="645"/>
      <c r="O15" s="645"/>
      <c r="P15" s="645"/>
      <c r="Q15" s="645"/>
      <c r="R15" s="645"/>
      <c r="S15" s="645"/>
      <c r="T15" s="645"/>
      <c r="U15" s="645"/>
      <c r="V15" s="645"/>
      <c r="W15" s="645"/>
      <c r="X15" s="645"/>
      <c r="Y15" s="645"/>
    </row>
    <row r="16" spans="2:30">
      <c r="B16" s="642"/>
      <c r="C16" s="642" t="s">
        <v>1671</v>
      </c>
      <c r="D16" s="107" t="s">
        <v>1672</v>
      </c>
    </row>
    <row r="17" spans="2:25">
      <c r="B17" s="642"/>
      <c r="C17" s="642"/>
      <c r="D17" s="107" t="s">
        <v>1673</v>
      </c>
    </row>
    <row r="18" spans="2:25">
      <c r="B18" s="642"/>
      <c r="C18" s="643"/>
    </row>
    <row r="19" spans="2:25" ht="14">
      <c r="B19" s="640" t="s">
        <v>1674</v>
      </c>
      <c r="C19" s="926" t="s">
        <v>1675</v>
      </c>
      <c r="D19" s="926"/>
      <c r="E19" s="926"/>
      <c r="F19" s="926"/>
      <c r="G19" s="926"/>
      <c r="H19" s="926"/>
      <c r="I19" s="926"/>
      <c r="J19" s="926"/>
      <c r="K19" s="926"/>
      <c r="L19" s="926"/>
      <c r="M19" s="926"/>
      <c r="N19" s="926"/>
      <c r="O19" s="926"/>
      <c r="P19" s="926"/>
      <c r="Q19" s="926"/>
      <c r="R19" s="926"/>
      <c r="S19" s="926"/>
      <c r="T19" s="926"/>
      <c r="U19" s="926"/>
      <c r="V19" s="926"/>
      <c r="W19" s="926"/>
    </row>
    <row r="20" spans="2:25">
      <c r="B20" s="642"/>
      <c r="C20" s="926"/>
      <c r="D20" s="926"/>
      <c r="E20" s="926"/>
      <c r="F20" s="926"/>
      <c r="G20" s="926"/>
      <c r="H20" s="926"/>
      <c r="I20" s="926"/>
      <c r="J20" s="926"/>
      <c r="K20" s="926"/>
      <c r="L20" s="926"/>
      <c r="M20" s="926"/>
      <c r="N20" s="926"/>
      <c r="O20" s="926"/>
      <c r="P20" s="926"/>
      <c r="Q20" s="926"/>
      <c r="R20" s="926"/>
      <c r="S20" s="926"/>
      <c r="T20" s="926"/>
      <c r="U20" s="926"/>
      <c r="V20" s="926"/>
      <c r="W20" s="926"/>
    </row>
    <row r="21" spans="2:25">
      <c r="B21" s="642"/>
      <c r="C21" s="645"/>
      <c r="D21" s="645"/>
      <c r="E21" s="645"/>
      <c r="F21" s="645"/>
      <c r="G21" s="645"/>
      <c r="H21" s="645"/>
      <c r="I21" s="645"/>
      <c r="J21" s="645"/>
      <c r="K21" s="645"/>
      <c r="L21" s="645"/>
      <c r="M21" s="645"/>
      <c r="N21" s="645"/>
      <c r="O21" s="645"/>
      <c r="P21" s="645"/>
      <c r="Q21" s="645"/>
      <c r="R21" s="645"/>
      <c r="S21" s="645"/>
      <c r="T21" s="645"/>
      <c r="U21" s="645"/>
      <c r="V21" s="645"/>
      <c r="W21" s="645"/>
    </row>
    <row r="22" spans="2:25" ht="14">
      <c r="B22" s="640" t="s">
        <v>1676</v>
      </c>
      <c r="C22" s="107" t="s">
        <v>1677</v>
      </c>
    </row>
    <row r="23" spans="2:25">
      <c r="B23" s="643"/>
      <c r="C23" s="643"/>
    </row>
    <row r="24" spans="2:25">
      <c r="B24" s="643"/>
      <c r="C24" s="642" t="s">
        <v>1665</v>
      </c>
      <c r="D24" s="926" t="s">
        <v>1678</v>
      </c>
      <c r="E24" s="926"/>
      <c r="F24" s="926"/>
      <c r="G24" s="926"/>
      <c r="H24" s="926"/>
      <c r="I24" s="926"/>
      <c r="J24" s="926"/>
      <c r="K24" s="926"/>
      <c r="L24" s="926"/>
      <c r="M24" s="926"/>
      <c r="N24" s="926"/>
      <c r="O24" s="926"/>
      <c r="P24" s="926"/>
      <c r="Q24" s="926"/>
      <c r="R24" s="926"/>
      <c r="S24" s="926"/>
      <c r="T24" s="926"/>
      <c r="U24" s="926"/>
      <c r="V24" s="926"/>
      <c r="W24" s="926"/>
      <c r="X24" s="646"/>
      <c r="Y24" s="646"/>
    </row>
    <row r="25" spans="2:25">
      <c r="B25" s="643"/>
      <c r="C25" s="642"/>
      <c r="D25" s="926"/>
      <c r="E25" s="926"/>
      <c r="F25" s="926"/>
      <c r="G25" s="926"/>
      <c r="H25" s="926"/>
      <c r="I25" s="926"/>
      <c r="J25" s="926"/>
      <c r="K25" s="926"/>
      <c r="L25" s="926"/>
      <c r="M25" s="926"/>
      <c r="N25" s="926"/>
      <c r="O25" s="926"/>
      <c r="P25" s="926"/>
      <c r="Q25" s="926"/>
      <c r="R25" s="926"/>
      <c r="S25" s="926"/>
      <c r="T25" s="926"/>
      <c r="U25" s="926"/>
      <c r="V25" s="926"/>
      <c r="W25" s="926"/>
      <c r="X25" s="646"/>
      <c r="Y25" s="646"/>
    </row>
    <row r="26" spans="2:25">
      <c r="B26" s="643"/>
      <c r="C26" s="642"/>
      <c r="D26" s="645"/>
      <c r="E26" s="645"/>
      <c r="F26" s="645"/>
      <c r="G26" s="645"/>
      <c r="H26" s="645"/>
      <c r="I26" s="645"/>
      <c r="J26" s="645"/>
      <c r="K26" s="645"/>
      <c r="L26" s="645"/>
      <c r="M26" s="645"/>
      <c r="N26" s="645"/>
      <c r="O26" s="645"/>
      <c r="P26" s="645"/>
      <c r="Q26" s="645"/>
      <c r="R26" s="645"/>
      <c r="S26" s="645"/>
      <c r="T26" s="645"/>
      <c r="U26" s="645"/>
      <c r="V26" s="645"/>
      <c r="W26" s="645"/>
      <c r="X26" s="646"/>
      <c r="Y26" s="646"/>
    </row>
    <row r="27" spans="2:25">
      <c r="C27" s="642" t="s">
        <v>1668</v>
      </c>
      <c r="D27" s="107" t="s">
        <v>1679</v>
      </c>
    </row>
    <row r="28" spans="2:25">
      <c r="B28" s="643"/>
      <c r="C28" s="643"/>
    </row>
    <row r="29" spans="2:25" ht="14">
      <c r="B29" s="640" t="s">
        <v>1680</v>
      </c>
      <c r="C29" s="926" t="s">
        <v>1681</v>
      </c>
      <c r="D29" s="926"/>
      <c r="E29" s="926"/>
      <c r="F29" s="926"/>
      <c r="G29" s="926"/>
      <c r="H29" s="926"/>
      <c r="I29" s="926"/>
      <c r="J29" s="926"/>
      <c r="K29" s="926"/>
      <c r="L29" s="926"/>
      <c r="M29" s="926"/>
      <c r="N29" s="926"/>
      <c r="O29" s="926"/>
      <c r="P29" s="926"/>
      <c r="Q29" s="926"/>
      <c r="R29" s="926"/>
      <c r="S29" s="926"/>
      <c r="T29" s="926"/>
      <c r="U29" s="926"/>
      <c r="V29" s="926"/>
      <c r="W29" s="926"/>
      <c r="X29" s="646"/>
      <c r="Y29" s="646"/>
    </row>
    <row r="30" spans="2:25">
      <c r="C30" s="926"/>
      <c r="D30" s="926"/>
      <c r="E30" s="926"/>
      <c r="F30" s="926"/>
      <c r="G30" s="926"/>
      <c r="H30" s="926"/>
      <c r="I30" s="926"/>
      <c r="J30" s="926"/>
      <c r="K30" s="926"/>
      <c r="L30" s="926"/>
      <c r="M30" s="926"/>
      <c r="N30" s="926"/>
      <c r="O30" s="926"/>
      <c r="P30" s="926"/>
      <c r="Q30" s="926"/>
      <c r="R30" s="926"/>
      <c r="S30" s="926"/>
      <c r="T30" s="926"/>
      <c r="U30" s="926"/>
      <c r="V30" s="926"/>
      <c r="W30" s="926"/>
      <c r="X30" s="646"/>
      <c r="Y30" s="646"/>
    </row>
  </sheetData>
  <mergeCells count="6">
    <mergeCell ref="C29:W30"/>
    <mergeCell ref="X2:Y3"/>
    <mergeCell ref="D8:W9"/>
    <mergeCell ref="D12:W14"/>
    <mergeCell ref="C19:W20"/>
    <mergeCell ref="D24:W25"/>
  </mergeCells>
  <hyperlinks>
    <hyperlink ref="X2:Y3" location="Index!A1" display="Return to Index" xr:uid="{ADA5B1A0-D0C3-426D-9732-F050B1CBE8FF}"/>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85847-6C04-43B3-BBE6-2D11C895E11A}">
  <sheetPr codeName="Ark34"/>
  <dimension ref="A2:H14"/>
  <sheetViews>
    <sheetView showGridLines="0" zoomScale="80" zoomScaleNormal="80" workbookViewId="0"/>
  </sheetViews>
  <sheetFormatPr defaultColWidth="9.1796875" defaultRowHeight="14.5"/>
  <cols>
    <col min="1" max="1" width="9.1796875" style="193"/>
    <col min="2" max="2" width="9.26953125" style="69" customWidth="1"/>
    <col min="3" max="3" width="65" style="117" customWidth="1"/>
    <col min="4" max="4" width="101.7265625" style="117" customWidth="1"/>
    <col min="5" max="5" width="28" style="117" customWidth="1"/>
    <col min="6" max="16384" width="9.1796875" style="117"/>
  </cols>
  <sheetData>
    <row r="2" spans="2:8" ht="18.75" customHeight="1">
      <c r="B2" s="931" t="s">
        <v>831</v>
      </c>
      <c r="C2" s="931"/>
      <c r="D2" s="931"/>
      <c r="E2" s="404"/>
      <c r="G2" s="855" t="s">
        <v>180</v>
      </c>
      <c r="H2" s="856"/>
    </row>
    <row r="3" spans="2:8">
      <c r="G3" s="857"/>
      <c r="H3" s="858"/>
    </row>
    <row r="4" spans="2:8" ht="34.5" customHeight="1">
      <c r="B4" s="67" t="str">
        <f>'EU LIQB'!B4</f>
        <v>At 31 December 2024</v>
      </c>
      <c r="C4" s="1"/>
      <c r="D4" s="403"/>
      <c r="E4" s="403"/>
    </row>
    <row r="5" spans="2:8" ht="81">
      <c r="B5" s="313" t="s">
        <v>638</v>
      </c>
      <c r="C5" s="314" t="s">
        <v>811</v>
      </c>
      <c r="D5" s="314" t="s">
        <v>833</v>
      </c>
      <c r="E5" s="316" t="s">
        <v>822</v>
      </c>
    </row>
    <row r="6" spans="2:8" ht="54">
      <c r="B6" s="313" t="s">
        <v>640</v>
      </c>
      <c r="C6" s="314" t="s">
        <v>812</v>
      </c>
      <c r="D6" s="314" t="s">
        <v>832</v>
      </c>
      <c r="E6" s="316" t="s">
        <v>823</v>
      </c>
      <c r="F6" s="2"/>
    </row>
    <row r="7" spans="2:8" ht="94.5">
      <c r="B7" s="313" t="s">
        <v>642</v>
      </c>
      <c r="C7" s="315" t="s">
        <v>813</v>
      </c>
      <c r="D7" s="316" t="s">
        <v>834</v>
      </c>
      <c r="E7" s="316" t="s">
        <v>824</v>
      </c>
      <c r="F7" s="2"/>
    </row>
    <row r="8" spans="2:8" ht="66" customHeight="1">
      <c r="B8" s="317" t="s">
        <v>644</v>
      </c>
      <c r="C8" s="315" t="s">
        <v>814</v>
      </c>
      <c r="D8" s="316" t="s">
        <v>835</v>
      </c>
      <c r="E8" s="316" t="s">
        <v>825</v>
      </c>
      <c r="F8" s="2"/>
    </row>
    <row r="9" spans="2:8" ht="66" customHeight="1">
      <c r="B9" s="313" t="s">
        <v>646</v>
      </c>
      <c r="C9" s="316" t="s">
        <v>815</v>
      </c>
      <c r="D9" s="316" t="s">
        <v>836</v>
      </c>
      <c r="E9" s="316" t="s">
        <v>826</v>
      </c>
      <c r="F9" s="2"/>
    </row>
    <row r="10" spans="2:8" ht="66" customHeight="1">
      <c r="B10" s="318" t="s">
        <v>648</v>
      </c>
      <c r="C10" s="319" t="s">
        <v>816</v>
      </c>
      <c r="D10" s="316" t="s">
        <v>837</v>
      </c>
      <c r="E10" s="316" t="s">
        <v>827</v>
      </c>
      <c r="F10" s="2"/>
    </row>
    <row r="11" spans="2:8" ht="66" customHeight="1">
      <c r="B11" s="318" t="s">
        <v>650</v>
      </c>
      <c r="C11" s="320" t="s">
        <v>817</v>
      </c>
      <c r="D11" s="316" t="s">
        <v>2012</v>
      </c>
      <c r="E11" s="316" t="s">
        <v>828</v>
      </c>
      <c r="F11" s="2"/>
    </row>
    <row r="12" spans="2:8" ht="67.5">
      <c r="B12" s="318" t="s">
        <v>808</v>
      </c>
      <c r="C12" s="320" t="s">
        <v>818</v>
      </c>
      <c r="D12" s="316" t="s">
        <v>838</v>
      </c>
      <c r="E12" s="316" t="s">
        <v>829</v>
      </c>
    </row>
    <row r="13" spans="2:8" ht="58.5" customHeight="1">
      <c r="B13" s="318" t="s">
        <v>809</v>
      </c>
      <c r="C13" s="320" t="s">
        <v>819</v>
      </c>
      <c r="D13" s="316" t="s">
        <v>836</v>
      </c>
      <c r="E13" s="316"/>
    </row>
    <row r="14" spans="2:8" ht="66" customHeight="1">
      <c r="B14" s="318" t="s">
        <v>821</v>
      </c>
      <c r="C14" s="320" t="s">
        <v>820</v>
      </c>
      <c r="D14" s="316" t="s">
        <v>839</v>
      </c>
      <c r="E14" s="316" t="s">
        <v>830</v>
      </c>
    </row>
  </sheetData>
  <mergeCells count="2">
    <mergeCell ref="B2:D2"/>
    <mergeCell ref="G2:H3"/>
  </mergeCells>
  <hyperlinks>
    <hyperlink ref="G2:H3" location="Index!A1" display="Return to Index" xr:uid="{93924850-0709-43D6-AA50-EF2BB3E04DC1}"/>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97BE5-4F12-44D4-AFEF-BE16C582F68E}">
  <sheetPr codeName="Ark35"/>
  <dimension ref="B1:K16"/>
  <sheetViews>
    <sheetView zoomScale="90" zoomScaleNormal="90" workbookViewId="0"/>
  </sheetViews>
  <sheetFormatPr defaultColWidth="9.1796875" defaultRowHeight="14.5"/>
  <cols>
    <col min="1" max="1" width="9.1796875" style="117"/>
    <col min="2" max="2" width="9.1796875" style="69" customWidth="1"/>
    <col min="3" max="3" width="65.26953125" style="117" bestFit="1" customWidth="1"/>
    <col min="4" max="7" width="24.81640625" style="117" customWidth="1"/>
    <col min="8" max="16384" width="9.1796875" style="117"/>
  </cols>
  <sheetData>
    <row r="1" spans="2:11" ht="16.5" customHeight="1"/>
    <row r="2" spans="2:11" ht="19.5">
      <c r="B2" s="100" t="s">
        <v>563</v>
      </c>
      <c r="C2" s="99"/>
      <c r="D2" s="99"/>
      <c r="E2" s="99"/>
      <c r="F2" s="99"/>
      <c r="G2" s="99"/>
      <c r="I2" s="855" t="s">
        <v>180</v>
      </c>
      <c r="J2" s="856"/>
    </row>
    <row r="3" spans="2:11" ht="16.5" customHeight="1">
      <c r="I3" s="857"/>
      <c r="J3" s="858"/>
    </row>
    <row r="4" spans="2:11" ht="16.5" customHeight="1">
      <c r="B4" s="205"/>
      <c r="C4" s="41"/>
      <c r="D4" s="41"/>
      <c r="E4" s="41"/>
      <c r="F4" s="41"/>
      <c r="G4" s="41"/>
      <c r="I4" s="204"/>
      <c r="J4" s="204"/>
    </row>
    <row r="5" spans="2:11" ht="33" customHeight="1">
      <c r="B5" s="67"/>
      <c r="C5" s="51" t="s">
        <v>566</v>
      </c>
      <c r="D5" s="889" t="s">
        <v>564</v>
      </c>
      <c r="E5" s="890"/>
      <c r="F5" s="932" t="s">
        <v>565</v>
      </c>
      <c r="G5" s="933"/>
      <c r="I5" s="103"/>
      <c r="J5" s="103"/>
    </row>
    <row r="6" spans="2:11">
      <c r="B6" s="67" t="s">
        <v>165</v>
      </c>
      <c r="C6" s="1"/>
      <c r="D6" s="568" t="str">
        <f>Attestation!C2</f>
        <v>31 December 2024</v>
      </c>
      <c r="E6" s="568">
        <f>D6-Attestation!D5</f>
        <v>45473</v>
      </c>
      <c r="F6" s="568" t="str">
        <f>D6</f>
        <v>31 December 2024</v>
      </c>
      <c r="G6" s="568">
        <f>E6</f>
        <v>45473</v>
      </c>
      <c r="I6" s="103"/>
      <c r="J6" s="103"/>
    </row>
    <row r="7" spans="2:11">
      <c r="B7" s="78">
        <v>1</v>
      </c>
      <c r="C7" s="10" t="s">
        <v>567</v>
      </c>
      <c r="D7" s="627">
        <v>-76.830821</v>
      </c>
      <c r="E7" s="627">
        <v>4.2540769999999997</v>
      </c>
      <c r="F7" s="76">
        <v>443.20413600000001</v>
      </c>
      <c r="G7" s="76">
        <v>476.618651</v>
      </c>
      <c r="H7" s="10"/>
      <c r="I7" s="10"/>
      <c r="J7" s="170"/>
      <c r="K7" s="94"/>
    </row>
    <row r="8" spans="2:11">
      <c r="B8" s="78">
        <v>2</v>
      </c>
      <c r="C8" s="10" t="s">
        <v>568</v>
      </c>
      <c r="D8" s="627">
        <v>92.625136999999995</v>
      </c>
      <c r="E8" s="627">
        <v>-4.2540769999999997</v>
      </c>
      <c r="F8" s="76">
        <v>-311.79283299999997</v>
      </c>
      <c r="G8" s="76">
        <v>-348.401904</v>
      </c>
      <c r="H8" s="10"/>
      <c r="I8" s="10"/>
      <c r="J8" s="170"/>
      <c r="K8" s="94"/>
    </row>
    <row r="9" spans="2:11">
      <c r="B9" s="78">
        <v>3</v>
      </c>
      <c r="C9" s="42" t="s">
        <v>569</v>
      </c>
      <c r="D9" s="627">
        <v>-5.3236230000000004</v>
      </c>
      <c r="E9" s="627">
        <v>-59.155949</v>
      </c>
      <c r="F9" s="257"/>
      <c r="G9" s="257"/>
      <c r="H9" s="10"/>
      <c r="I9" s="10"/>
      <c r="J9" s="170"/>
      <c r="K9" s="94"/>
    </row>
    <row r="10" spans="2:11">
      <c r="B10" s="78">
        <v>4</v>
      </c>
      <c r="C10" s="42" t="s">
        <v>570</v>
      </c>
      <c r="D10" s="627">
        <v>-9.5163410000000006</v>
      </c>
      <c r="E10" s="627">
        <v>58.549399999999999</v>
      </c>
      <c r="F10" s="257"/>
      <c r="G10" s="257"/>
      <c r="H10" s="10"/>
      <c r="I10" s="10"/>
      <c r="K10" s="94"/>
    </row>
    <row r="11" spans="2:11">
      <c r="B11" s="78">
        <v>5</v>
      </c>
      <c r="C11" s="42" t="s">
        <v>571</v>
      </c>
      <c r="D11" s="627">
        <v>-38.517470000000003</v>
      </c>
      <c r="E11" s="627">
        <v>52.123908999999998</v>
      </c>
      <c r="F11" s="257"/>
      <c r="G11" s="257"/>
      <c r="H11" s="10"/>
      <c r="I11" s="10"/>
      <c r="K11" s="94"/>
    </row>
    <row r="12" spans="2:11">
      <c r="B12" s="78">
        <v>6</v>
      </c>
      <c r="C12" s="10" t="s">
        <v>572</v>
      </c>
      <c r="D12" s="627">
        <v>46.946427999999997</v>
      </c>
      <c r="E12" s="627">
        <v>-52.123908999999998</v>
      </c>
      <c r="F12" s="257"/>
      <c r="G12" s="257"/>
      <c r="H12" s="10"/>
      <c r="I12" s="10"/>
      <c r="J12" s="170"/>
      <c r="K12" s="94"/>
    </row>
    <row r="13" spans="2:11">
      <c r="B13" s="237"/>
      <c r="C13" s="10"/>
      <c r="D13" s="10"/>
      <c r="E13" s="10"/>
      <c r="F13" s="10"/>
      <c r="G13" s="10"/>
      <c r="H13" s="10"/>
      <c r="I13" s="10"/>
    </row>
    <row r="14" spans="2:11">
      <c r="B14" s="237"/>
      <c r="C14" s="10"/>
      <c r="D14" s="10"/>
      <c r="E14" s="10"/>
      <c r="F14" s="10"/>
      <c r="G14" s="10"/>
      <c r="H14" s="10"/>
      <c r="I14" s="10"/>
    </row>
    <row r="15" spans="2:11">
      <c r="B15" s="237"/>
      <c r="C15" s="91"/>
      <c r="D15" s="10"/>
      <c r="E15" s="10"/>
      <c r="F15" s="10"/>
      <c r="G15" s="10"/>
      <c r="H15" s="10"/>
      <c r="I15" s="10"/>
    </row>
    <row r="16" spans="2:11">
      <c r="B16" s="237"/>
      <c r="C16" s="10"/>
      <c r="D16" s="10"/>
      <c r="E16" s="10"/>
      <c r="F16" s="10"/>
      <c r="G16" s="10"/>
      <c r="H16" s="10"/>
      <c r="I16" s="10"/>
    </row>
  </sheetData>
  <mergeCells count="3">
    <mergeCell ref="I2:J3"/>
    <mergeCell ref="D5:E5"/>
    <mergeCell ref="F5:G5"/>
  </mergeCells>
  <hyperlinks>
    <hyperlink ref="I2:J3" location="Index!A1" display="Return to Index" xr:uid="{729F574E-EC43-4753-8B20-97034F8C37F7}"/>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3931-847C-41CA-B734-21E39FB786C9}">
  <sheetPr codeName="Ark5"/>
  <dimension ref="A1:G56"/>
  <sheetViews>
    <sheetView zoomScale="90" zoomScaleNormal="90" workbookViewId="0">
      <selection activeCell="I2" sqref="I2"/>
    </sheetView>
  </sheetViews>
  <sheetFormatPr defaultRowHeight="14.5"/>
  <cols>
    <col min="1" max="1" width="9.1796875" style="117"/>
    <col min="2" max="2" width="85.7265625" style="117" customWidth="1"/>
    <col min="3" max="3" width="32.81640625" style="222" customWidth="1"/>
    <col min="4" max="4" width="23.453125" style="117" customWidth="1"/>
    <col min="5" max="5" width="10.7265625" style="193" customWidth="1"/>
  </cols>
  <sheetData>
    <row r="1" spans="1:7" s="44" customFormat="1" ht="16.5" customHeight="1">
      <c r="A1" s="117"/>
      <c r="B1" s="117"/>
      <c r="C1" s="222"/>
      <c r="D1" s="117"/>
      <c r="E1" s="193"/>
    </row>
    <row r="2" spans="1:7" ht="18.75" customHeight="1">
      <c r="B2" s="860" t="s">
        <v>362</v>
      </c>
      <c r="C2" s="860"/>
      <c r="D2" s="860"/>
      <c r="F2" s="855" t="s">
        <v>180</v>
      </c>
      <c r="G2" s="856"/>
    </row>
    <row r="3" spans="1:7" ht="16.5" customHeight="1">
      <c r="C3" s="7"/>
      <c r="F3" s="857"/>
      <c r="G3" s="858"/>
    </row>
    <row r="4" spans="1:7" ht="81.75" customHeight="1">
      <c r="B4" s="13"/>
      <c r="C4" s="34" t="s">
        <v>759</v>
      </c>
      <c r="D4" s="861" t="s">
        <v>363</v>
      </c>
      <c r="E4" s="327"/>
      <c r="F4" s="103"/>
      <c r="G4" s="103"/>
    </row>
    <row r="5" spans="1:7" ht="16.5" customHeight="1">
      <c r="B5" s="1" t="s">
        <v>165</v>
      </c>
      <c r="C5" s="561" t="str">
        <f>Attestation!C2</f>
        <v>31 December 2024</v>
      </c>
      <c r="D5" s="861"/>
      <c r="E5" s="328"/>
      <c r="F5" s="103"/>
      <c r="G5" s="103"/>
    </row>
    <row r="6" spans="1:7" ht="16.5" customHeight="1">
      <c r="B6" s="862" t="s">
        <v>732</v>
      </c>
      <c r="C6" s="862"/>
      <c r="D6" s="862"/>
      <c r="E6" s="264"/>
    </row>
    <row r="7" spans="1:7">
      <c r="B7" s="2" t="s">
        <v>733</v>
      </c>
      <c r="C7" s="5">
        <v>864.54402663999997</v>
      </c>
      <c r="D7" s="337"/>
    </row>
    <row r="8" spans="1:7">
      <c r="B8" s="2" t="s">
        <v>734</v>
      </c>
      <c r="C8" s="5">
        <v>1474.65177647</v>
      </c>
      <c r="D8" s="337"/>
    </row>
    <row r="9" spans="1:7">
      <c r="B9" s="2" t="s">
        <v>735</v>
      </c>
      <c r="C9" s="5">
        <v>76179.929977520005</v>
      </c>
      <c r="D9" s="337"/>
    </row>
    <row r="10" spans="1:7">
      <c r="B10" s="2" t="s">
        <v>736</v>
      </c>
      <c r="C10" s="5">
        <v>31345.710846590002</v>
      </c>
      <c r="D10" s="337"/>
    </row>
    <row r="11" spans="1:7" ht="33.75" customHeight="1">
      <c r="B11" s="393" t="s">
        <v>760</v>
      </c>
      <c r="C11" s="5">
        <v>0</v>
      </c>
      <c r="D11" s="337" t="s">
        <v>847</v>
      </c>
    </row>
    <row r="12" spans="1:7" ht="33.75" customHeight="1">
      <c r="B12" s="393" t="s">
        <v>761</v>
      </c>
      <c r="C12" s="5">
        <v>0</v>
      </c>
      <c r="D12" s="337" t="s">
        <v>848</v>
      </c>
    </row>
    <row r="13" spans="1:7">
      <c r="B13" s="2" t="s">
        <v>737</v>
      </c>
      <c r="C13" s="5">
        <v>1776.3518967800001</v>
      </c>
      <c r="D13" s="337"/>
    </row>
    <row r="14" spans="1:7" ht="33.75" customHeight="1">
      <c r="B14" s="393" t="s">
        <v>762</v>
      </c>
      <c r="C14" s="5">
        <v>0</v>
      </c>
      <c r="D14" s="337" t="s">
        <v>849</v>
      </c>
    </row>
    <row r="15" spans="1:7" ht="33.75" customHeight="1">
      <c r="B15" s="393" t="s">
        <v>763</v>
      </c>
      <c r="C15" s="5">
        <v>-463.72659125000001</v>
      </c>
      <c r="D15" s="337" t="s">
        <v>850</v>
      </c>
    </row>
    <row r="16" spans="1:7">
      <c r="B16" s="2" t="s">
        <v>738</v>
      </c>
      <c r="C16" s="5">
        <v>1093.6101289400001</v>
      </c>
      <c r="D16" s="337"/>
    </row>
    <row r="17" spans="2:5">
      <c r="B17" s="2" t="s">
        <v>739</v>
      </c>
      <c r="C17" s="5">
        <v>27932.757762459998</v>
      </c>
      <c r="D17" s="337"/>
    </row>
    <row r="18" spans="2:5">
      <c r="B18" s="2" t="s">
        <v>163</v>
      </c>
      <c r="C18" s="5">
        <v>416.16999450999998</v>
      </c>
      <c r="D18" s="337"/>
    </row>
    <row r="19" spans="2:5">
      <c r="B19" s="2" t="s">
        <v>740</v>
      </c>
      <c r="C19" s="5">
        <v>727.01736301999995</v>
      </c>
      <c r="D19" s="337"/>
    </row>
    <row r="20" spans="2:5">
      <c r="B20" s="2" t="s">
        <v>741</v>
      </c>
      <c r="C20" s="5">
        <v>107.82301362000001</v>
      </c>
      <c r="D20" s="337"/>
    </row>
    <row r="21" spans="2:5">
      <c r="B21" s="2" t="s">
        <v>742</v>
      </c>
      <c r="C21" s="5">
        <v>87.844772620000001</v>
      </c>
      <c r="D21" s="337"/>
    </row>
    <row r="22" spans="2:5" s="117" customFormat="1">
      <c r="B22" s="2" t="s">
        <v>1445</v>
      </c>
      <c r="C22" s="5">
        <v>1.1000000000000001E-7</v>
      </c>
      <c r="D22" s="337"/>
      <c r="E22" s="193"/>
    </row>
    <row r="23" spans="2:5">
      <c r="B23" s="2" t="s">
        <v>743</v>
      </c>
      <c r="C23" s="5">
        <v>33.729483480000006</v>
      </c>
      <c r="D23" s="337"/>
    </row>
    <row r="24" spans="2:5">
      <c r="B24" s="2" t="s">
        <v>744</v>
      </c>
      <c r="C24" s="5">
        <v>1601.7168656500023</v>
      </c>
      <c r="D24" s="337"/>
    </row>
    <row r="25" spans="2:5">
      <c r="B25" s="2" t="s">
        <v>745</v>
      </c>
      <c r="C25" s="5">
        <v>142.75299552999999</v>
      </c>
      <c r="D25" s="337"/>
    </row>
    <row r="26" spans="2:5">
      <c r="B26" s="8" t="s">
        <v>746</v>
      </c>
      <c r="C26" s="163">
        <v>143784.61090394002</v>
      </c>
      <c r="D26" s="338"/>
    </row>
    <row r="27" spans="2:5">
      <c r="B27" s="38"/>
      <c r="C27" s="2"/>
      <c r="D27" s="222"/>
    </row>
    <row r="28" spans="2:5">
      <c r="B28" s="863" t="s">
        <v>747</v>
      </c>
      <c r="C28" s="863"/>
      <c r="D28" s="863"/>
    </row>
    <row r="29" spans="2:5">
      <c r="B29" s="2" t="s">
        <v>748</v>
      </c>
      <c r="C29" s="5">
        <v>6839.51151278</v>
      </c>
      <c r="D29" s="337"/>
    </row>
    <row r="30" spans="2:5">
      <c r="B30" s="2" t="s">
        <v>749</v>
      </c>
      <c r="C30" s="5">
        <v>77326.247543809994</v>
      </c>
      <c r="D30" s="337"/>
    </row>
    <row r="31" spans="2:5">
      <c r="B31" s="2" t="s">
        <v>750</v>
      </c>
      <c r="C31" s="5">
        <v>27932.757762459998</v>
      </c>
      <c r="D31" s="337"/>
    </row>
    <row r="32" spans="2:5">
      <c r="B32" s="2" t="s">
        <v>751</v>
      </c>
      <c r="C32" s="5">
        <v>9133.6938523400004</v>
      </c>
      <c r="D32" s="337"/>
    </row>
    <row r="33" spans="2:4">
      <c r="B33" s="392" t="s">
        <v>764</v>
      </c>
      <c r="C33" s="30">
        <v>1202.10343481</v>
      </c>
      <c r="D33" s="337" t="s">
        <v>851</v>
      </c>
    </row>
    <row r="34" spans="2:4">
      <c r="B34" s="392" t="s">
        <v>765</v>
      </c>
      <c r="C34" s="5">
        <v>1595.3751037500001</v>
      </c>
      <c r="D34" s="337" t="s">
        <v>852</v>
      </c>
    </row>
    <row r="35" spans="2:4">
      <c r="B35" s="2" t="s">
        <v>752</v>
      </c>
      <c r="C35" s="5">
        <v>1434.95146948</v>
      </c>
      <c r="D35" s="337"/>
    </row>
    <row r="36" spans="2:4">
      <c r="B36" s="2" t="s">
        <v>753</v>
      </c>
      <c r="C36" s="5">
        <v>4356.6958114999998</v>
      </c>
      <c r="D36" s="337"/>
    </row>
    <row r="37" spans="2:4">
      <c r="B37" s="2" t="s">
        <v>745</v>
      </c>
      <c r="C37" s="5">
        <v>96.955402090000007</v>
      </c>
      <c r="D37" s="337"/>
    </row>
    <row r="38" spans="2:4">
      <c r="B38" s="2" t="s">
        <v>754</v>
      </c>
      <c r="C38" s="5">
        <v>389.32406300000002</v>
      </c>
      <c r="D38" s="337"/>
    </row>
    <row r="39" spans="2:4">
      <c r="B39" s="2" t="s">
        <v>755</v>
      </c>
      <c r="C39" s="5">
        <v>58.354791499999997</v>
      </c>
      <c r="D39" s="337"/>
    </row>
    <row r="40" spans="2:4">
      <c r="B40" s="2" t="s">
        <v>756</v>
      </c>
      <c r="C40" s="5">
        <v>1587.99442585</v>
      </c>
      <c r="D40" s="337"/>
    </row>
    <row r="41" spans="2:4">
      <c r="B41" s="8" t="s">
        <v>757</v>
      </c>
      <c r="C41" s="163">
        <v>129156.48663480999</v>
      </c>
      <c r="D41" s="338"/>
    </row>
    <row r="42" spans="2:4">
      <c r="C42" s="117"/>
      <c r="D42" s="222"/>
    </row>
    <row r="43" spans="2:4">
      <c r="B43" s="859" t="s">
        <v>758</v>
      </c>
      <c r="C43" s="859"/>
      <c r="D43" s="859"/>
    </row>
    <row r="44" spans="2:4">
      <c r="B44" s="2" t="s">
        <v>758</v>
      </c>
      <c r="C44" s="30">
        <v>13426.020835431002</v>
      </c>
      <c r="D44" s="222"/>
    </row>
    <row r="45" spans="2:4">
      <c r="B45" s="392" t="s">
        <v>766</v>
      </c>
      <c r="C45" s="30">
        <v>1176.94673622</v>
      </c>
      <c r="D45" s="222" t="s">
        <v>853</v>
      </c>
    </row>
    <row r="46" spans="2:4">
      <c r="B46" s="392" t="s">
        <v>767</v>
      </c>
      <c r="C46" s="30">
        <v>9995.8525888899985</v>
      </c>
      <c r="D46" s="222" t="s">
        <v>854</v>
      </c>
    </row>
    <row r="47" spans="2:4">
      <c r="B47" s="392" t="s">
        <v>768</v>
      </c>
      <c r="C47" s="30">
        <v>142.27603628</v>
      </c>
      <c r="D47" s="222" t="s">
        <v>855</v>
      </c>
    </row>
    <row r="48" spans="2:4">
      <c r="B48" s="392" t="s">
        <v>769</v>
      </c>
      <c r="C48" s="30">
        <v>389.17311682000002</v>
      </c>
      <c r="D48" s="222" t="s">
        <v>856</v>
      </c>
    </row>
    <row r="49" spans="2:4">
      <c r="B49" s="392" t="s">
        <v>770</v>
      </c>
      <c r="C49" s="30">
        <v>1721.6987834400002</v>
      </c>
      <c r="D49" s="222" t="s">
        <v>857</v>
      </c>
    </row>
    <row r="50" spans="2:4" ht="16.5" customHeight="1">
      <c r="B50" s="392" t="s">
        <v>858</v>
      </c>
      <c r="C50" s="30">
        <v>1202.1034348100004</v>
      </c>
      <c r="D50" s="222"/>
    </row>
    <row r="51" spans="2:4">
      <c r="B51" s="392" t="s">
        <v>859</v>
      </c>
      <c r="C51" s="30">
        <v>1202.10343481</v>
      </c>
      <c r="D51" s="222" t="s">
        <v>851</v>
      </c>
    </row>
    <row r="52" spans="2:4">
      <c r="B52" s="8" t="s">
        <v>771</v>
      </c>
      <c r="C52" s="23">
        <v>143784.610905051</v>
      </c>
      <c r="D52" s="224"/>
    </row>
    <row r="53" spans="2:4" ht="16.5" customHeight="1">
      <c r="C53" s="117"/>
      <c r="D53" s="222"/>
    </row>
    <row r="54" spans="2:4">
      <c r="C54" s="117"/>
      <c r="D54" s="222"/>
    </row>
    <row r="55" spans="2:4">
      <c r="B55" s="38" t="s">
        <v>259</v>
      </c>
      <c r="C55" s="117"/>
      <c r="D55" s="222"/>
    </row>
    <row r="56" spans="2:4" ht="55">
      <c r="B56" s="9" t="s">
        <v>772</v>
      </c>
      <c r="C56" s="117"/>
      <c r="D56" s="222"/>
    </row>
  </sheetData>
  <mergeCells count="6">
    <mergeCell ref="B43:D43"/>
    <mergeCell ref="B2:D2"/>
    <mergeCell ref="F2:G3"/>
    <mergeCell ref="D4:D5"/>
    <mergeCell ref="B6:D6"/>
    <mergeCell ref="B28:D28"/>
  </mergeCells>
  <hyperlinks>
    <hyperlink ref="F2:G3" location="Index!A1" display="Return to Index" xr:uid="{ED89C162-B702-4630-B709-7C184CA78E0C}"/>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DDE39-5601-412F-98CE-9544F31986BF}">
  <sheetPr codeName="Ark55"/>
  <dimension ref="B1:G14"/>
  <sheetViews>
    <sheetView zoomScale="90" zoomScaleNormal="90" workbookViewId="0"/>
  </sheetViews>
  <sheetFormatPr defaultColWidth="9.1796875" defaultRowHeight="14.5"/>
  <cols>
    <col min="1" max="1" width="9.1796875" style="106"/>
    <col min="2" max="2" width="9.1796875" style="647" customWidth="1"/>
    <col min="3" max="3" width="53.7265625" style="106" customWidth="1"/>
    <col min="4" max="4" width="78.7265625" style="106" customWidth="1"/>
    <col min="5" max="16384" width="9.1796875" style="106"/>
  </cols>
  <sheetData>
    <row r="1" spans="2:7" ht="16.5" customHeight="1"/>
    <row r="2" spans="2:7" ht="18.75" customHeight="1">
      <c r="B2" s="934" t="s">
        <v>1682</v>
      </c>
      <c r="C2" s="934"/>
      <c r="D2" s="934"/>
      <c r="F2" s="927" t="s">
        <v>180</v>
      </c>
      <c r="G2" s="928"/>
    </row>
    <row r="3" spans="2:7" ht="16.5" customHeight="1">
      <c r="F3" s="929"/>
      <c r="G3" s="930"/>
    </row>
    <row r="4" spans="2:7" ht="33" customHeight="1">
      <c r="B4" s="662" t="str">
        <f>'EU OR1'!B17</f>
        <v>At 31 December 2024</v>
      </c>
      <c r="C4" s="1"/>
      <c r="D4" s="555"/>
    </row>
    <row r="5" spans="2:7" ht="172.5" customHeight="1">
      <c r="B5" s="648" t="s">
        <v>638</v>
      </c>
      <c r="C5" s="649" t="s">
        <v>1683</v>
      </c>
      <c r="D5" s="650" t="s">
        <v>2189</v>
      </c>
    </row>
    <row r="6" spans="2:7" ht="212.5">
      <c r="B6" s="648" t="s">
        <v>640</v>
      </c>
      <c r="C6" s="649" t="s">
        <v>1684</v>
      </c>
      <c r="D6" s="650" t="s">
        <v>2190</v>
      </c>
      <c r="E6" s="107"/>
    </row>
    <row r="7" spans="2:7" ht="235.5" customHeight="1">
      <c r="B7" s="648" t="s">
        <v>642</v>
      </c>
      <c r="C7" s="651" t="s">
        <v>1685</v>
      </c>
      <c r="D7" s="650" t="s">
        <v>2191</v>
      </c>
      <c r="E7" s="107"/>
    </row>
    <row r="8" spans="2:7" ht="116.15" customHeight="1">
      <c r="B8" s="652" t="s">
        <v>644</v>
      </c>
      <c r="C8" s="651" t="s">
        <v>1686</v>
      </c>
      <c r="D8" s="650" t="s">
        <v>1687</v>
      </c>
      <c r="E8" s="107"/>
    </row>
    <row r="9" spans="2:7" ht="236.5" customHeight="1">
      <c r="B9" s="648" t="s">
        <v>646</v>
      </c>
      <c r="C9" s="653" t="s">
        <v>1688</v>
      </c>
      <c r="D9" s="650" t="s">
        <v>1689</v>
      </c>
      <c r="E9" s="107"/>
    </row>
    <row r="10" spans="2:7" ht="76.5" customHeight="1">
      <c r="B10" s="652" t="s">
        <v>648</v>
      </c>
      <c r="C10" s="653" t="s">
        <v>1690</v>
      </c>
      <c r="D10" s="650" t="s">
        <v>1691</v>
      </c>
      <c r="E10" s="107"/>
    </row>
    <row r="11" spans="2:7" ht="86.5" customHeight="1">
      <c r="B11" s="652" t="s">
        <v>650</v>
      </c>
      <c r="C11" s="651" t="s">
        <v>1692</v>
      </c>
      <c r="D11" s="650" t="s">
        <v>1693</v>
      </c>
      <c r="E11" s="107"/>
    </row>
    <row r="12" spans="2:7" ht="83.15" customHeight="1">
      <c r="B12" s="652" t="s">
        <v>808</v>
      </c>
      <c r="C12" s="651" t="s">
        <v>1694</v>
      </c>
      <c r="D12" s="650" t="s">
        <v>2192</v>
      </c>
      <c r="E12" s="107"/>
    </row>
    <row r="13" spans="2:7" ht="104.15" customHeight="1">
      <c r="B13" s="652" t="s">
        <v>809</v>
      </c>
      <c r="C13" s="651" t="s">
        <v>1695</v>
      </c>
      <c r="D13" s="650" t="s">
        <v>2193</v>
      </c>
      <c r="E13" s="107"/>
    </row>
    <row r="14" spans="2:7" ht="67.5">
      <c r="B14" s="652" t="s">
        <v>810</v>
      </c>
      <c r="C14" s="651" t="s">
        <v>1696</v>
      </c>
      <c r="D14" s="650" t="s">
        <v>2194</v>
      </c>
      <c r="E14" s="107"/>
    </row>
  </sheetData>
  <mergeCells count="2">
    <mergeCell ref="B2:D2"/>
    <mergeCell ref="F2:G3"/>
  </mergeCells>
  <hyperlinks>
    <hyperlink ref="F2:G3" location="Index!A1" display="Return to Index" xr:uid="{3BC7913D-2CEE-4C55-9626-C8ACFB8607E7}"/>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6F928-2423-425F-9484-11DEFC5BF0A7}">
  <sheetPr codeName="Ark56"/>
  <dimension ref="A1:K33"/>
  <sheetViews>
    <sheetView zoomScale="90" zoomScaleNormal="90" workbookViewId="0"/>
  </sheetViews>
  <sheetFormatPr defaultColWidth="9.1796875" defaultRowHeight="14.5"/>
  <cols>
    <col min="1" max="2" width="9.1796875" style="117"/>
    <col min="3" max="3" width="15" style="117" customWidth="1"/>
    <col min="4" max="4" width="63.26953125" style="117" customWidth="1"/>
    <col min="5" max="8" width="18.54296875" style="117" customWidth="1"/>
    <col min="9" max="16384" width="9.1796875" style="117"/>
  </cols>
  <sheetData>
    <row r="1" spans="2:11" ht="16.5" customHeight="1"/>
    <row r="2" spans="2:11" ht="19.5">
      <c r="B2" s="152" t="s">
        <v>1474</v>
      </c>
      <c r="C2" s="152"/>
      <c r="D2" s="2"/>
      <c r="E2" s="2"/>
      <c r="F2" s="2"/>
      <c r="G2" s="2"/>
      <c r="H2" s="2"/>
      <c r="J2" s="855" t="s">
        <v>180</v>
      </c>
      <c r="K2" s="856"/>
    </row>
    <row r="3" spans="2:11">
      <c r="B3" s="148"/>
      <c r="C3" s="148"/>
      <c r="D3" s="2"/>
      <c r="E3" s="2"/>
      <c r="F3" s="2"/>
      <c r="G3" s="2"/>
      <c r="H3" s="2"/>
      <c r="J3" s="857"/>
      <c r="K3" s="858"/>
    </row>
    <row r="4" spans="2:11" ht="33" customHeight="1">
      <c r="B4" s="935" t="str">
        <f>'EU OR1'!B5</f>
        <v>At 31 December 2024 (DKKm)</v>
      </c>
      <c r="C4" s="936"/>
      <c r="D4" s="936"/>
      <c r="E4" s="555" t="s">
        <v>1697</v>
      </c>
      <c r="F4" s="555" t="s">
        <v>1698</v>
      </c>
      <c r="G4" s="555" t="s">
        <v>1699</v>
      </c>
      <c r="H4" s="555" t="s">
        <v>1700</v>
      </c>
    </row>
    <row r="5" spans="2:11" ht="16.5" customHeight="1">
      <c r="B5" s="77">
        <v>1</v>
      </c>
      <c r="C5" s="937" t="s">
        <v>1701</v>
      </c>
      <c r="D5" s="235" t="s">
        <v>1702</v>
      </c>
      <c r="E5" s="654">
        <v>10</v>
      </c>
      <c r="F5" s="654">
        <v>4</v>
      </c>
      <c r="G5" s="846">
        <v>0</v>
      </c>
      <c r="H5" s="654">
        <v>18</v>
      </c>
    </row>
    <row r="6" spans="2:11" ht="16.5" customHeight="1">
      <c r="B6" s="77">
        <v>2</v>
      </c>
      <c r="C6" s="937"/>
      <c r="D6" s="235" t="s">
        <v>1703</v>
      </c>
      <c r="E6" s="655">
        <v>5.6082498600000017</v>
      </c>
      <c r="F6" s="655">
        <v>21.471154459999997</v>
      </c>
      <c r="G6" s="655" t="s">
        <v>1990</v>
      </c>
      <c r="H6" s="655">
        <v>27.345563037368414</v>
      </c>
    </row>
    <row r="7" spans="2:11" ht="16.5" customHeight="1">
      <c r="B7" s="77">
        <v>3</v>
      </c>
      <c r="C7" s="937"/>
      <c r="D7" s="22" t="s">
        <v>1704</v>
      </c>
      <c r="E7" s="655">
        <v>5.6082498600000017</v>
      </c>
      <c r="F7" s="655">
        <v>21.471154459999997</v>
      </c>
      <c r="G7" s="655" t="s">
        <v>1990</v>
      </c>
      <c r="H7" s="655">
        <v>27.345563037368397</v>
      </c>
    </row>
    <row r="8" spans="2:11" ht="16.5" customHeight="1">
      <c r="B8" s="77">
        <v>4</v>
      </c>
      <c r="C8" s="937"/>
      <c r="D8" s="22" t="s">
        <v>1705</v>
      </c>
      <c r="E8" s="243"/>
      <c r="F8" s="243"/>
      <c r="G8" s="243"/>
      <c r="H8" s="243"/>
    </row>
    <row r="9" spans="2:11" ht="16.5" customHeight="1">
      <c r="B9" s="77" t="s">
        <v>419</v>
      </c>
      <c r="C9" s="937"/>
      <c r="D9" s="22" t="s">
        <v>1706</v>
      </c>
      <c r="E9" s="847" t="s">
        <v>1990</v>
      </c>
      <c r="F9" s="847" t="s">
        <v>1990</v>
      </c>
      <c r="G9" s="847" t="s">
        <v>1990</v>
      </c>
      <c r="H9" s="847" t="s">
        <v>1990</v>
      </c>
    </row>
    <row r="10" spans="2:11" ht="33" customHeight="1">
      <c r="B10" s="77">
        <v>5</v>
      </c>
      <c r="C10" s="937"/>
      <c r="D10" s="22" t="s">
        <v>1707</v>
      </c>
      <c r="E10" s="847" t="s">
        <v>1990</v>
      </c>
      <c r="F10" s="847" t="s">
        <v>1990</v>
      </c>
      <c r="G10" s="847" t="s">
        <v>1990</v>
      </c>
      <c r="H10" s="847" t="s">
        <v>1990</v>
      </c>
    </row>
    <row r="11" spans="2:11" ht="16.5" customHeight="1">
      <c r="B11" s="77" t="s">
        <v>1708</v>
      </c>
      <c r="C11" s="937"/>
      <c r="D11" s="22" t="s">
        <v>1709</v>
      </c>
      <c r="E11" s="847" t="s">
        <v>1990</v>
      </c>
      <c r="F11" s="847" t="s">
        <v>1990</v>
      </c>
      <c r="G11" s="847" t="s">
        <v>1990</v>
      </c>
      <c r="H11" s="847" t="s">
        <v>1990</v>
      </c>
    </row>
    <row r="12" spans="2:11" ht="16.5" customHeight="1">
      <c r="B12" s="77">
        <v>6</v>
      </c>
      <c r="C12" s="937"/>
      <c r="D12" s="22" t="s">
        <v>1705</v>
      </c>
      <c r="E12" s="243"/>
      <c r="F12" s="243"/>
      <c r="G12" s="243"/>
      <c r="H12" s="243"/>
    </row>
    <row r="13" spans="2:11" ht="16.5" customHeight="1">
      <c r="B13" s="77">
        <v>7</v>
      </c>
      <c r="C13" s="937"/>
      <c r="D13" s="22" t="s">
        <v>1710</v>
      </c>
      <c r="E13" s="847" t="s">
        <v>1990</v>
      </c>
      <c r="F13" s="847" t="s">
        <v>1990</v>
      </c>
      <c r="G13" s="847" t="s">
        <v>1990</v>
      </c>
      <c r="H13" s="847" t="s">
        <v>1990</v>
      </c>
    </row>
    <row r="14" spans="2:11" ht="16.5" customHeight="1">
      <c r="B14" s="77">
        <v>8</v>
      </c>
      <c r="C14" s="937"/>
      <c r="D14" s="22" t="s">
        <v>1705</v>
      </c>
      <c r="E14" s="243"/>
      <c r="F14" s="243"/>
      <c r="G14" s="243"/>
      <c r="H14" s="243"/>
    </row>
    <row r="15" spans="2:11" ht="16.5" customHeight="1">
      <c r="B15" s="77">
        <v>9</v>
      </c>
      <c r="C15" s="937" t="s">
        <v>1711</v>
      </c>
      <c r="D15" s="329" t="s">
        <v>1702</v>
      </c>
      <c r="E15" s="846" t="s">
        <v>1990</v>
      </c>
      <c r="F15" s="846" t="s">
        <v>1990</v>
      </c>
      <c r="G15" s="847" t="s">
        <v>1990</v>
      </c>
      <c r="H15" s="654">
        <v>11</v>
      </c>
    </row>
    <row r="16" spans="2:11" ht="16.5" customHeight="1">
      <c r="B16" s="77">
        <v>10</v>
      </c>
      <c r="C16" s="937"/>
      <c r="D16" s="329" t="s">
        <v>1712</v>
      </c>
      <c r="E16" s="847" t="s">
        <v>1990</v>
      </c>
      <c r="F16" s="847" t="s">
        <v>1990</v>
      </c>
      <c r="G16" s="847" t="s">
        <v>1990</v>
      </c>
      <c r="H16" s="655">
        <v>0.875</v>
      </c>
    </row>
    <row r="17" spans="1:8" ht="16.5" customHeight="1">
      <c r="B17" s="77">
        <v>11</v>
      </c>
      <c r="C17" s="937"/>
      <c r="D17" s="22" t="s">
        <v>1704</v>
      </c>
      <c r="E17" s="847" t="s">
        <v>1990</v>
      </c>
      <c r="F17" s="847" t="s">
        <v>1990</v>
      </c>
      <c r="G17" s="847" t="s">
        <v>1990</v>
      </c>
      <c r="H17" s="655">
        <v>0.875</v>
      </c>
    </row>
    <row r="18" spans="1:8" ht="16.5" customHeight="1">
      <c r="B18" s="77">
        <v>12</v>
      </c>
      <c r="C18" s="937"/>
      <c r="D18" s="656" t="s">
        <v>1713</v>
      </c>
      <c r="E18" s="847" t="s">
        <v>1990</v>
      </c>
      <c r="F18" s="847" t="s">
        <v>1990</v>
      </c>
      <c r="G18" s="847" t="s">
        <v>1990</v>
      </c>
      <c r="H18" s="847" t="s">
        <v>1990</v>
      </c>
    </row>
    <row r="19" spans="1:8" ht="16.5" customHeight="1">
      <c r="B19" s="77" t="s">
        <v>1714</v>
      </c>
      <c r="C19" s="937"/>
      <c r="D19" s="22" t="s">
        <v>1706</v>
      </c>
      <c r="E19" s="847" t="s">
        <v>1990</v>
      </c>
      <c r="F19" s="847" t="s">
        <v>1990</v>
      </c>
      <c r="G19" s="847" t="s">
        <v>1990</v>
      </c>
      <c r="H19" s="847" t="s">
        <v>1990</v>
      </c>
    </row>
    <row r="20" spans="1:8" ht="16.5" customHeight="1">
      <c r="B20" s="77" t="s">
        <v>66</v>
      </c>
      <c r="C20" s="937"/>
      <c r="D20" s="656" t="s">
        <v>1713</v>
      </c>
      <c r="E20" s="847" t="s">
        <v>1990</v>
      </c>
      <c r="F20" s="847" t="s">
        <v>1990</v>
      </c>
      <c r="G20" s="847" t="s">
        <v>1990</v>
      </c>
      <c r="H20" s="847" t="s">
        <v>1990</v>
      </c>
    </row>
    <row r="21" spans="1:8" ht="16.5" customHeight="1">
      <c r="B21" s="77" t="s">
        <v>1715</v>
      </c>
      <c r="C21" s="937"/>
      <c r="D21" s="22" t="s">
        <v>1707</v>
      </c>
      <c r="E21" s="847" t="s">
        <v>1990</v>
      </c>
      <c r="F21" s="847" t="s">
        <v>1990</v>
      </c>
      <c r="G21" s="847" t="s">
        <v>1990</v>
      </c>
      <c r="H21" s="847" t="s">
        <v>1990</v>
      </c>
    </row>
    <row r="22" spans="1:8" ht="16.5" customHeight="1">
      <c r="B22" s="77" t="s">
        <v>399</v>
      </c>
      <c r="C22" s="937"/>
      <c r="D22" s="656" t="s">
        <v>1713</v>
      </c>
      <c r="E22" s="847" t="s">
        <v>1990</v>
      </c>
      <c r="F22" s="847" t="s">
        <v>1990</v>
      </c>
      <c r="G22" s="847" t="s">
        <v>1990</v>
      </c>
      <c r="H22" s="847" t="s">
        <v>1990</v>
      </c>
    </row>
    <row r="23" spans="1:8" ht="16.5" customHeight="1">
      <c r="B23" s="77" t="s">
        <v>1716</v>
      </c>
      <c r="C23" s="937"/>
      <c r="D23" s="22" t="s">
        <v>1709</v>
      </c>
      <c r="E23" s="847" t="s">
        <v>1990</v>
      </c>
      <c r="F23" s="847" t="s">
        <v>1990</v>
      </c>
      <c r="G23" s="847" t="s">
        <v>1990</v>
      </c>
      <c r="H23" s="847" t="s">
        <v>1990</v>
      </c>
    </row>
    <row r="24" spans="1:8" ht="16.5" customHeight="1">
      <c r="B24" s="77" t="s">
        <v>1717</v>
      </c>
      <c r="C24" s="937"/>
      <c r="D24" s="656" t="s">
        <v>1713</v>
      </c>
      <c r="E24" s="847" t="s">
        <v>1990</v>
      </c>
      <c r="F24" s="847" t="s">
        <v>1990</v>
      </c>
      <c r="G24" s="847" t="s">
        <v>1990</v>
      </c>
      <c r="H24" s="847" t="s">
        <v>1990</v>
      </c>
    </row>
    <row r="25" spans="1:8" ht="16.5" customHeight="1">
      <c r="B25" s="77">
        <v>15</v>
      </c>
      <c r="C25" s="937"/>
      <c r="D25" s="22" t="s">
        <v>1710</v>
      </c>
      <c r="E25" s="847" t="s">
        <v>1990</v>
      </c>
      <c r="F25" s="847" t="s">
        <v>1990</v>
      </c>
      <c r="G25" s="847" t="s">
        <v>1990</v>
      </c>
      <c r="H25" s="847" t="s">
        <v>1990</v>
      </c>
    </row>
    <row r="26" spans="1:8" ht="16.5" customHeight="1">
      <c r="B26" s="77">
        <v>16</v>
      </c>
      <c r="C26" s="937"/>
      <c r="D26" s="656" t="s">
        <v>1713</v>
      </c>
      <c r="E26" s="847" t="s">
        <v>1990</v>
      </c>
      <c r="F26" s="847" t="s">
        <v>1990</v>
      </c>
      <c r="G26" s="847" t="s">
        <v>1990</v>
      </c>
      <c r="H26" s="847" t="s">
        <v>1990</v>
      </c>
    </row>
    <row r="27" spans="1:8" ht="16.5" customHeight="1">
      <c r="B27" s="550">
        <v>17</v>
      </c>
      <c r="C27" s="938" t="s">
        <v>1718</v>
      </c>
      <c r="D27" s="938"/>
      <c r="E27" s="23">
        <v>5.6082498600000017</v>
      </c>
      <c r="F27" s="23">
        <v>21.471154459999997</v>
      </c>
      <c r="G27" s="23">
        <v>0</v>
      </c>
      <c r="H27" s="23">
        <v>28.220563037368397</v>
      </c>
    </row>
    <row r="30" spans="1:8">
      <c r="A30" s="2"/>
      <c r="B30" s="2" t="s">
        <v>1719</v>
      </c>
      <c r="C30" s="2" t="s">
        <v>1720</v>
      </c>
      <c r="D30" s="2"/>
    </row>
    <row r="31" spans="1:8">
      <c r="A31" s="2"/>
      <c r="B31" s="2"/>
      <c r="C31" s="2" t="s">
        <v>1721</v>
      </c>
      <c r="D31" s="2"/>
    </row>
    <row r="32" spans="1:8">
      <c r="A32" s="2"/>
      <c r="B32" s="2"/>
      <c r="C32" s="2"/>
      <c r="D32" s="2"/>
    </row>
    <row r="33" spans="1:4">
      <c r="A33" s="2"/>
      <c r="B33" s="2"/>
      <c r="C33" s="2" t="s">
        <v>1722</v>
      </c>
      <c r="D33" s="2"/>
    </row>
  </sheetData>
  <mergeCells count="5">
    <mergeCell ref="J2:K3"/>
    <mergeCell ref="B4:D4"/>
    <mergeCell ref="C5:C14"/>
    <mergeCell ref="C15:C26"/>
    <mergeCell ref="C27:D27"/>
  </mergeCells>
  <hyperlinks>
    <hyperlink ref="J2:K3" location="Index!A1" display="Return to Index" xr:uid="{62D0D171-428E-4787-97EA-24E9244B6227}"/>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7EF09-0A9D-4FA7-9B6A-78EE92F16198}">
  <sheetPr codeName="Ark57"/>
  <dimension ref="A1:P26"/>
  <sheetViews>
    <sheetView zoomScale="90" zoomScaleNormal="90" workbookViewId="0"/>
  </sheetViews>
  <sheetFormatPr defaultColWidth="9.1796875" defaultRowHeight="14.5"/>
  <cols>
    <col min="1" max="2" width="9.1796875" style="117"/>
    <col min="3" max="3" width="75.81640625" style="117" customWidth="1"/>
    <col min="4" max="13" width="18.54296875" style="117" customWidth="1"/>
    <col min="14" max="16384" width="9.1796875" style="117"/>
  </cols>
  <sheetData>
    <row r="1" spans="2:16" ht="16.5" customHeight="1"/>
    <row r="2" spans="2:16" ht="19.5" customHeight="1">
      <c r="B2" s="880" t="s">
        <v>1475</v>
      </c>
      <c r="C2" s="880"/>
      <c r="D2" s="880"/>
      <c r="E2" s="880"/>
      <c r="F2" s="880"/>
      <c r="G2" s="880"/>
      <c r="H2" s="880"/>
      <c r="I2" s="880"/>
      <c r="J2" s="880"/>
      <c r="K2" s="880"/>
      <c r="L2" s="880"/>
      <c r="M2" s="880"/>
      <c r="O2" s="855" t="s">
        <v>180</v>
      </c>
      <c r="P2" s="856"/>
    </row>
    <row r="3" spans="2:16" ht="16.5" customHeight="1">
      <c r="B3" s="657"/>
      <c r="C3" s="657"/>
      <c r="D3" s="657"/>
      <c r="E3" s="657"/>
      <c r="F3" s="657"/>
      <c r="G3" s="657"/>
      <c r="H3" s="657"/>
      <c r="I3" s="657"/>
      <c r="J3" s="657"/>
      <c r="K3" s="657"/>
      <c r="L3" s="657"/>
      <c r="M3" s="657"/>
      <c r="O3" s="857"/>
      <c r="P3" s="858"/>
    </row>
    <row r="4" spans="2:16">
      <c r="B4" s="658"/>
      <c r="C4" s="4"/>
      <c r="D4" s="4"/>
      <c r="E4" s="4"/>
      <c r="F4" s="4"/>
      <c r="G4" s="4"/>
      <c r="H4" s="4"/>
      <c r="I4" s="4"/>
      <c r="J4" s="4"/>
      <c r="K4" s="4"/>
      <c r="L4" s="4"/>
      <c r="M4" s="4"/>
    </row>
    <row r="5" spans="2:16" ht="16.5" customHeight="1">
      <c r="B5" s="658"/>
      <c r="C5" s="4"/>
      <c r="D5" s="932" t="s">
        <v>1723</v>
      </c>
      <c r="E5" s="939"/>
      <c r="F5" s="940"/>
      <c r="G5" s="932" t="s">
        <v>1724</v>
      </c>
      <c r="H5" s="939"/>
      <c r="I5" s="939"/>
      <c r="J5" s="939"/>
      <c r="K5" s="939"/>
      <c r="L5" s="940"/>
      <c r="M5" s="659"/>
    </row>
    <row r="6" spans="2:16" ht="48.75" customHeight="1">
      <c r="B6" s="935" t="str">
        <f>'EU OR1'!B5</f>
        <v>At 31 December 2024 (DKKm)</v>
      </c>
      <c r="C6" s="936"/>
      <c r="D6" s="557" t="s">
        <v>1697</v>
      </c>
      <c r="E6" s="557" t="s">
        <v>1725</v>
      </c>
      <c r="F6" s="557" t="s">
        <v>1726</v>
      </c>
      <c r="G6" s="557" t="s">
        <v>1727</v>
      </c>
      <c r="H6" s="557" t="s">
        <v>1728</v>
      </c>
      <c r="I6" s="557" t="s">
        <v>1729</v>
      </c>
      <c r="J6" s="557" t="s">
        <v>1730</v>
      </c>
      <c r="K6" s="557" t="s">
        <v>1731</v>
      </c>
      <c r="L6" s="557" t="s">
        <v>1732</v>
      </c>
      <c r="M6" s="558" t="s">
        <v>104</v>
      </c>
    </row>
    <row r="7" spans="2:16" ht="16.5" customHeight="1">
      <c r="B7" s="77">
        <v>1</v>
      </c>
      <c r="C7" s="235" t="s">
        <v>1733</v>
      </c>
      <c r="D7" s="243"/>
      <c r="E7" s="243"/>
      <c r="F7" s="243"/>
      <c r="G7" s="243"/>
      <c r="H7" s="243"/>
      <c r="I7" s="243"/>
      <c r="J7" s="243"/>
      <c r="K7" s="243"/>
      <c r="L7" s="243"/>
      <c r="M7" s="333">
        <v>32</v>
      </c>
    </row>
    <row r="8" spans="2:16" ht="16.5" customHeight="1">
      <c r="B8" s="77">
        <v>2</v>
      </c>
      <c r="C8" s="22" t="s">
        <v>1734</v>
      </c>
      <c r="D8" s="333">
        <v>10</v>
      </c>
      <c r="E8" s="333">
        <v>4</v>
      </c>
      <c r="F8" s="333">
        <v>14</v>
      </c>
      <c r="G8" s="243"/>
      <c r="H8" s="243"/>
      <c r="I8" s="243"/>
      <c r="J8" s="243"/>
      <c r="K8" s="243"/>
      <c r="L8" s="243"/>
      <c r="M8" s="243"/>
    </row>
    <row r="9" spans="2:16" ht="16.5" customHeight="1">
      <c r="B9" s="77">
        <v>3</v>
      </c>
      <c r="C9" s="22" t="s">
        <v>1735</v>
      </c>
      <c r="D9" s="243"/>
      <c r="E9" s="243"/>
      <c r="F9" s="243"/>
      <c r="G9" s="847" t="s">
        <v>1990</v>
      </c>
      <c r="H9" s="847" t="s">
        <v>1990</v>
      </c>
      <c r="I9" s="847" t="s">
        <v>1990</v>
      </c>
      <c r="J9" s="847" t="s">
        <v>1990</v>
      </c>
      <c r="K9" s="847" t="s">
        <v>1990</v>
      </c>
      <c r="L9" s="847" t="s">
        <v>1990</v>
      </c>
      <c r="M9" s="243"/>
    </row>
    <row r="10" spans="2:16" ht="16.5" customHeight="1">
      <c r="B10" s="77">
        <v>4</v>
      </c>
      <c r="C10" s="22" t="s">
        <v>1736</v>
      </c>
      <c r="D10" s="243"/>
      <c r="E10" s="243"/>
      <c r="F10" s="243"/>
      <c r="G10" s="75">
        <v>2.25</v>
      </c>
      <c r="H10" s="548" t="s">
        <v>1990</v>
      </c>
      <c r="I10" s="548" t="s">
        <v>1990</v>
      </c>
      <c r="J10" s="75">
        <v>5</v>
      </c>
      <c r="K10" s="75">
        <v>6.7542999999999997</v>
      </c>
      <c r="L10" s="75">
        <v>3.5876999999999999</v>
      </c>
      <c r="M10" s="243"/>
    </row>
    <row r="11" spans="2:16" ht="16.5" customHeight="1">
      <c r="B11" s="77">
        <v>5</v>
      </c>
      <c r="C11" s="329" t="s">
        <v>1737</v>
      </c>
      <c r="D11" s="75"/>
      <c r="E11" s="75"/>
      <c r="F11" s="75"/>
      <c r="G11" s="75">
        <v>4.1997578799999999</v>
      </c>
      <c r="H11" s="75" t="s">
        <v>1990</v>
      </c>
      <c r="I11" s="75" t="s">
        <v>1990</v>
      </c>
      <c r="J11" s="75">
        <v>7.8671837</v>
      </c>
      <c r="K11" s="75">
        <v>9.4639341831578943</v>
      </c>
      <c r="L11" s="75">
        <v>6.6896872742105256</v>
      </c>
      <c r="M11" s="243"/>
    </row>
    <row r="12" spans="2:16" ht="16.5" customHeight="1">
      <c r="B12" s="77">
        <v>6</v>
      </c>
      <c r="C12" s="22" t="s">
        <v>1738</v>
      </c>
      <c r="D12" s="75"/>
      <c r="E12" s="75"/>
      <c r="F12" s="75"/>
      <c r="G12" s="75">
        <v>0.2</v>
      </c>
      <c r="H12" s="75" t="s">
        <v>1990</v>
      </c>
      <c r="I12" s="75" t="s">
        <v>1990</v>
      </c>
      <c r="J12" s="75">
        <v>0.22500000000000001</v>
      </c>
      <c r="K12" s="75">
        <v>0.22500000000000001</v>
      </c>
      <c r="L12" s="75">
        <v>0.22500000000000001</v>
      </c>
      <c r="M12" s="243"/>
    </row>
    <row r="13" spans="2:16" ht="16.5" customHeight="1">
      <c r="B13" s="77">
        <v>7</v>
      </c>
      <c r="C13" s="22" t="s">
        <v>1739</v>
      </c>
      <c r="D13" s="75"/>
      <c r="E13" s="75"/>
      <c r="F13" s="75"/>
      <c r="G13" s="75">
        <v>3.9997578799999998</v>
      </c>
      <c r="H13" s="75" t="s">
        <v>1990</v>
      </c>
      <c r="I13" s="75" t="s">
        <v>1990</v>
      </c>
      <c r="J13" s="75">
        <v>7.6421837000000004</v>
      </c>
      <c r="K13" s="75">
        <v>9.2389341831578946</v>
      </c>
      <c r="L13" s="75">
        <v>6.4646872742105259</v>
      </c>
      <c r="M13" s="243"/>
    </row>
    <row r="17" spans="1:8">
      <c r="A17" s="2"/>
      <c r="B17" s="2"/>
      <c r="C17" s="2"/>
    </row>
    <row r="18" spans="1:8">
      <c r="A18" s="2"/>
      <c r="B18" s="2" t="s">
        <v>1719</v>
      </c>
      <c r="C18" s="2" t="s">
        <v>1720</v>
      </c>
    </row>
    <row r="19" spans="1:8">
      <c r="A19" s="2"/>
      <c r="B19" s="2"/>
      <c r="C19" s="2" t="s">
        <v>1721</v>
      </c>
    </row>
    <row r="20" spans="1:8">
      <c r="A20" s="2"/>
      <c r="B20" s="2"/>
      <c r="C20" s="2"/>
    </row>
    <row r="21" spans="1:8">
      <c r="A21" s="2"/>
      <c r="B21" s="2"/>
      <c r="C21" s="2" t="s">
        <v>1722</v>
      </c>
    </row>
    <row r="22" spans="1:8">
      <c r="A22" s="2"/>
      <c r="B22" s="2"/>
      <c r="C22" s="2"/>
    </row>
    <row r="23" spans="1:8">
      <c r="A23" s="2"/>
      <c r="B23" s="2"/>
      <c r="C23" s="2"/>
    </row>
    <row r="24" spans="1:8">
      <c r="A24" s="2"/>
      <c r="B24" s="2"/>
      <c r="C24" s="2"/>
    </row>
    <row r="25" spans="1:8">
      <c r="A25" s="2"/>
      <c r="B25" s="2"/>
      <c r="C25" s="2"/>
    </row>
    <row r="26" spans="1:8">
      <c r="H26" s="75"/>
    </row>
  </sheetData>
  <mergeCells count="5">
    <mergeCell ref="B2:M2"/>
    <mergeCell ref="O2:P3"/>
    <mergeCell ref="D5:F5"/>
    <mergeCell ref="G5:L5"/>
    <mergeCell ref="B6:C6"/>
  </mergeCells>
  <hyperlinks>
    <hyperlink ref="O2:P3" location="Index!A1" display="Return to Index" xr:uid="{E79E8174-32F4-4CC4-A05F-BF6B251B2E19}"/>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D09C5-05E4-434D-96B4-64A6167A543A}">
  <sheetPr codeName="Ark36"/>
  <dimension ref="B1:G26"/>
  <sheetViews>
    <sheetView showGridLines="0" zoomScale="90" zoomScaleNormal="90" workbookViewId="0"/>
  </sheetViews>
  <sheetFormatPr defaultColWidth="67.26953125" defaultRowHeight="13"/>
  <cols>
    <col min="1" max="1" width="7.7265625" style="432" customWidth="1"/>
    <col min="2" max="2" width="6.7265625" style="432" customWidth="1"/>
    <col min="3" max="3" width="63.453125" style="432" customWidth="1"/>
    <col min="4" max="4" width="119" style="432" customWidth="1"/>
    <col min="5" max="5" width="11" style="432" customWidth="1"/>
    <col min="6" max="6" width="12.1796875" style="432" customWidth="1"/>
    <col min="7" max="7" width="4.81640625" style="432" customWidth="1"/>
    <col min="8" max="16384" width="67.26953125" style="432"/>
  </cols>
  <sheetData>
    <row r="1" spans="2:7" ht="14.25" customHeight="1"/>
    <row r="2" spans="2:7" ht="19.5">
      <c r="B2" s="208" t="s">
        <v>1449</v>
      </c>
    </row>
    <row r="3" spans="2:7" s="435" customFormat="1" ht="15" customHeight="1">
      <c r="B3" s="433" t="s">
        <v>892</v>
      </c>
      <c r="F3" s="855" t="s">
        <v>180</v>
      </c>
      <c r="G3" s="856"/>
    </row>
    <row r="4" spans="2:7" ht="15.75" customHeight="1">
      <c r="B4" s="433"/>
      <c r="F4" s="857"/>
      <c r="G4" s="858"/>
    </row>
    <row r="5" spans="2:7" ht="34.5" customHeight="1">
      <c r="B5" s="450" t="str">
        <f>'EU LIQB'!B4</f>
        <v>At 31 December 2024</v>
      </c>
      <c r="C5" s="67"/>
      <c r="D5" s="67"/>
    </row>
    <row r="6" spans="2:7" ht="14">
      <c r="B6" s="448" t="s">
        <v>893</v>
      </c>
      <c r="C6" s="448"/>
      <c r="D6" s="448"/>
    </row>
    <row r="7" spans="2:7" ht="162">
      <c r="B7" s="461" t="s">
        <v>638</v>
      </c>
      <c r="C7" s="451" t="s">
        <v>894</v>
      </c>
      <c r="D7" s="462" t="s">
        <v>895</v>
      </c>
    </row>
    <row r="8" spans="2:7" ht="229.5">
      <c r="B8" s="461" t="s">
        <v>640</v>
      </c>
      <c r="C8" s="451" t="s">
        <v>896</v>
      </c>
      <c r="D8" s="462" t="s">
        <v>2177</v>
      </c>
    </row>
    <row r="9" spans="2:7" ht="202.5">
      <c r="B9" s="461" t="s">
        <v>642</v>
      </c>
      <c r="C9" s="451" t="s">
        <v>897</v>
      </c>
      <c r="D9" s="462" t="s">
        <v>2178</v>
      </c>
    </row>
    <row r="10" spans="2:7" ht="81">
      <c r="B10" s="461" t="s">
        <v>644</v>
      </c>
      <c r="C10" s="451" t="s">
        <v>898</v>
      </c>
      <c r="D10" s="462" t="s">
        <v>2179</v>
      </c>
    </row>
    <row r="11" spans="2:7" ht="13.5" customHeight="1">
      <c r="B11" s="448" t="s">
        <v>899</v>
      </c>
      <c r="C11" s="47"/>
      <c r="D11" s="449"/>
    </row>
    <row r="12" spans="2:7" ht="108">
      <c r="B12" s="451" t="s">
        <v>646</v>
      </c>
      <c r="C12" s="451" t="s">
        <v>900</v>
      </c>
      <c r="D12" s="462" t="s">
        <v>2180</v>
      </c>
    </row>
    <row r="13" spans="2:7" ht="108">
      <c r="B13" s="451" t="s">
        <v>648</v>
      </c>
      <c r="C13" s="451" t="s">
        <v>901</v>
      </c>
      <c r="D13" s="462" t="s">
        <v>2181</v>
      </c>
    </row>
    <row r="14" spans="2:7" ht="81">
      <c r="B14" s="461" t="s">
        <v>650</v>
      </c>
      <c r="C14" s="451" t="s">
        <v>902</v>
      </c>
      <c r="D14" s="463" t="s">
        <v>903</v>
      </c>
    </row>
    <row r="15" spans="2:7" ht="40.5">
      <c r="B15" s="461" t="s">
        <v>808</v>
      </c>
      <c r="C15" s="451" t="s">
        <v>904</v>
      </c>
      <c r="D15" s="462" t="s">
        <v>905</v>
      </c>
    </row>
    <row r="16" spans="2:7" ht="54">
      <c r="B16" s="461" t="s">
        <v>809</v>
      </c>
      <c r="C16" s="451" t="s">
        <v>906</v>
      </c>
      <c r="D16" s="462" t="s">
        <v>907</v>
      </c>
    </row>
    <row r="17" spans="2:4" ht="13.5" customHeight="1">
      <c r="B17" s="448" t="s">
        <v>908</v>
      </c>
      <c r="C17" s="47"/>
      <c r="D17" s="449"/>
    </row>
    <row r="18" spans="2:4" ht="40.5">
      <c r="B18" s="461" t="s">
        <v>810</v>
      </c>
      <c r="C18" s="451" t="s">
        <v>909</v>
      </c>
      <c r="D18" s="462" t="s">
        <v>910</v>
      </c>
    </row>
    <row r="19" spans="2:4" ht="67.5">
      <c r="B19" s="461" t="s">
        <v>911</v>
      </c>
      <c r="C19" s="451" t="s">
        <v>912</v>
      </c>
      <c r="D19" s="462" t="s">
        <v>2182</v>
      </c>
    </row>
    <row r="20" spans="2:4" ht="54">
      <c r="B20" s="461" t="s">
        <v>913</v>
      </c>
      <c r="C20" s="451" t="s">
        <v>914</v>
      </c>
      <c r="D20" s="463" t="s">
        <v>915</v>
      </c>
    </row>
    <row r="21" spans="2:4" ht="162">
      <c r="B21" s="461" t="s">
        <v>916</v>
      </c>
      <c r="C21" s="451" t="s">
        <v>917</v>
      </c>
      <c r="D21" s="463" t="s">
        <v>2183</v>
      </c>
    </row>
    <row r="22" spans="2:4" ht="81">
      <c r="B22" s="461" t="s">
        <v>918</v>
      </c>
      <c r="C22" s="451" t="s">
        <v>919</v>
      </c>
      <c r="D22" s="462" t="s">
        <v>920</v>
      </c>
    </row>
    <row r="23" spans="2:4" ht="54">
      <c r="B23" s="461" t="s">
        <v>921</v>
      </c>
      <c r="C23" s="451" t="s">
        <v>922</v>
      </c>
      <c r="D23" s="462" t="s">
        <v>923</v>
      </c>
    </row>
    <row r="24" spans="2:4" ht="67.5">
      <c r="B24" s="461" t="s">
        <v>924</v>
      </c>
      <c r="C24" s="451" t="s">
        <v>925</v>
      </c>
      <c r="D24" s="462" t="s">
        <v>926</v>
      </c>
    </row>
    <row r="25" spans="2:4" ht="108">
      <c r="B25" s="461" t="s">
        <v>927</v>
      </c>
      <c r="C25" s="451" t="s">
        <v>928</v>
      </c>
      <c r="D25" s="462" t="s">
        <v>929</v>
      </c>
    </row>
    <row r="26" spans="2:4" ht="81">
      <c r="B26" s="461" t="s">
        <v>930</v>
      </c>
      <c r="C26" s="451" t="s">
        <v>931</v>
      </c>
      <c r="D26" s="462" t="s">
        <v>932</v>
      </c>
    </row>
  </sheetData>
  <mergeCells count="1">
    <mergeCell ref="F3:G4"/>
  </mergeCells>
  <hyperlinks>
    <hyperlink ref="F3:G4" location="Index!A1" display="Return to Index" xr:uid="{EF7B3F45-6676-4886-B087-D985ED72642D}"/>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EB260-8D29-40E8-B61F-70507FBDE7A5}">
  <sheetPr codeName="Ark37"/>
  <dimension ref="B2:G21"/>
  <sheetViews>
    <sheetView showGridLines="0" zoomScale="90" zoomScaleNormal="90" workbookViewId="0"/>
  </sheetViews>
  <sheetFormatPr defaultColWidth="8.7265625" defaultRowHeight="12.5"/>
  <cols>
    <col min="1" max="2" width="8.7265625" style="435"/>
    <col min="3" max="3" width="63.1796875" style="434" customWidth="1"/>
    <col min="4" max="4" width="119" style="434" customWidth="1"/>
    <col min="5" max="16384" width="8.7265625" style="435"/>
  </cols>
  <sheetData>
    <row r="2" spans="2:7" ht="19.5">
      <c r="B2" s="208" t="s">
        <v>1450</v>
      </c>
    </row>
    <row r="3" spans="2:7">
      <c r="B3" s="436" t="s">
        <v>892</v>
      </c>
      <c r="F3" s="855" t="s">
        <v>180</v>
      </c>
      <c r="G3" s="856"/>
    </row>
    <row r="4" spans="2:7">
      <c r="B4" s="436"/>
      <c r="F4" s="857"/>
      <c r="G4" s="858"/>
    </row>
    <row r="5" spans="2:7" ht="33" customHeight="1">
      <c r="B5" s="67" t="str">
        <f>'Table 1'!B5</f>
        <v>At 31 December 2024</v>
      </c>
      <c r="C5" s="67"/>
      <c r="D5" s="67"/>
    </row>
    <row r="6" spans="2:7" ht="14">
      <c r="B6" s="448" t="s">
        <v>893</v>
      </c>
      <c r="C6" s="448"/>
      <c r="D6" s="448"/>
    </row>
    <row r="7" spans="2:7" ht="409.5" customHeight="1">
      <c r="B7" s="461" t="s">
        <v>638</v>
      </c>
      <c r="C7" s="462" t="s">
        <v>933</v>
      </c>
      <c r="D7" s="464" t="s">
        <v>2186</v>
      </c>
    </row>
    <row r="8" spans="2:7" ht="135">
      <c r="B8" s="461" t="s">
        <v>640</v>
      </c>
      <c r="C8" s="462" t="s">
        <v>934</v>
      </c>
      <c r="D8" s="464" t="s">
        <v>935</v>
      </c>
    </row>
    <row r="9" spans="2:7" ht="54">
      <c r="B9" s="461" t="s">
        <v>642</v>
      </c>
      <c r="C9" s="462" t="s">
        <v>936</v>
      </c>
      <c r="D9" s="464" t="s">
        <v>937</v>
      </c>
    </row>
    <row r="10" spans="2:7" ht="14">
      <c r="B10" s="941" t="s">
        <v>899</v>
      </c>
      <c r="C10" s="942"/>
      <c r="D10" s="465"/>
    </row>
    <row r="11" spans="2:7" ht="175.5">
      <c r="B11" s="466" t="s">
        <v>644</v>
      </c>
      <c r="C11" s="462" t="s">
        <v>938</v>
      </c>
      <c r="D11" s="467" t="s">
        <v>939</v>
      </c>
    </row>
    <row r="12" spans="2:7" ht="67.5">
      <c r="B12" s="462" t="s">
        <v>646</v>
      </c>
      <c r="C12" s="462" t="s">
        <v>940</v>
      </c>
      <c r="D12" s="464" t="s">
        <v>941</v>
      </c>
    </row>
    <row r="13" spans="2:7" ht="40.5">
      <c r="B13" s="462" t="s">
        <v>648</v>
      </c>
      <c r="C13" s="462" t="s">
        <v>942</v>
      </c>
      <c r="D13" s="464" t="s">
        <v>943</v>
      </c>
    </row>
    <row r="14" spans="2:7" ht="40.5">
      <c r="B14" s="466" t="s">
        <v>650</v>
      </c>
      <c r="C14" s="462" t="s">
        <v>944</v>
      </c>
      <c r="D14" s="462" t="s">
        <v>945</v>
      </c>
    </row>
    <row r="15" spans="2:7" ht="14">
      <c r="B15" s="941" t="s">
        <v>908</v>
      </c>
      <c r="C15" s="942"/>
      <c r="D15" s="468"/>
    </row>
    <row r="16" spans="2:7" ht="116.15" customHeight="1">
      <c r="B16" s="466" t="s">
        <v>808</v>
      </c>
      <c r="C16" s="462" t="s">
        <v>946</v>
      </c>
      <c r="D16" s="464" t="s">
        <v>2184</v>
      </c>
    </row>
    <row r="17" spans="2:4" ht="35.15" customHeight="1">
      <c r="B17" s="466" t="s">
        <v>809</v>
      </c>
      <c r="C17" s="462" t="s">
        <v>2185</v>
      </c>
      <c r="D17" s="464" t="s">
        <v>947</v>
      </c>
    </row>
    <row r="18" spans="2:4" ht="27">
      <c r="B18" s="466" t="s">
        <v>810</v>
      </c>
      <c r="C18" s="462" t="s">
        <v>948</v>
      </c>
      <c r="D18" s="464" t="s">
        <v>949</v>
      </c>
    </row>
    <row r="19" spans="2:4" ht="229.5">
      <c r="B19" s="466" t="s">
        <v>911</v>
      </c>
      <c r="C19" s="462" t="s">
        <v>950</v>
      </c>
      <c r="D19" s="462" t="s">
        <v>2188</v>
      </c>
    </row>
    <row r="20" spans="2:4" ht="33.65" customHeight="1">
      <c r="B20" s="466" t="s">
        <v>913</v>
      </c>
      <c r="C20" s="462" t="s">
        <v>951</v>
      </c>
      <c r="D20" s="464" t="s">
        <v>952</v>
      </c>
    </row>
    <row r="21" spans="2:4" ht="54">
      <c r="B21" s="466" t="s">
        <v>916</v>
      </c>
      <c r="C21" s="462" t="s">
        <v>953</v>
      </c>
      <c r="D21" s="464" t="s">
        <v>954</v>
      </c>
    </row>
  </sheetData>
  <mergeCells count="3">
    <mergeCell ref="B10:C10"/>
    <mergeCell ref="B15:C15"/>
    <mergeCell ref="F3:G4"/>
  </mergeCells>
  <hyperlinks>
    <hyperlink ref="F3:G4" location="Index!A1" display="Return to Index" xr:uid="{B2006533-449B-4B9E-8350-6186733434DC}"/>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34304-90BC-4DAB-93F4-6ADDAA7576FA}">
  <sheetPr codeName="Ark38"/>
  <dimension ref="B2:G11"/>
  <sheetViews>
    <sheetView showGridLines="0" zoomScale="90" zoomScaleNormal="90" workbookViewId="0"/>
  </sheetViews>
  <sheetFormatPr defaultColWidth="8.7265625" defaultRowHeight="12.5"/>
  <cols>
    <col min="1" max="2" width="8.7265625" style="435"/>
    <col min="3" max="3" width="62.81640625" style="435" customWidth="1"/>
    <col min="4" max="4" width="119" style="435" customWidth="1"/>
    <col min="5" max="16384" width="8.7265625" style="435"/>
  </cols>
  <sheetData>
    <row r="2" spans="2:7" ht="19.5">
      <c r="B2" s="208" t="s">
        <v>1451</v>
      </c>
    </row>
    <row r="3" spans="2:7">
      <c r="B3" s="436" t="s">
        <v>892</v>
      </c>
      <c r="F3" s="855" t="s">
        <v>180</v>
      </c>
      <c r="G3" s="856"/>
    </row>
    <row r="4" spans="2:7" ht="13.5" customHeight="1">
      <c r="B4" s="436"/>
      <c r="F4" s="857"/>
      <c r="G4" s="858"/>
    </row>
    <row r="5" spans="2:7" ht="32.25" customHeight="1">
      <c r="B5" s="67" t="str">
        <f>'Table 2'!B5</f>
        <v>At 31 December 2024</v>
      </c>
      <c r="C5" s="67"/>
      <c r="D5" s="67"/>
    </row>
    <row r="6" spans="2:7" ht="13.5" customHeight="1">
      <c r="B6" s="448" t="s">
        <v>899</v>
      </c>
      <c r="C6" s="448"/>
      <c r="D6" s="448"/>
    </row>
    <row r="7" spans="2:7" ht="189">
      <c r="B7" s="466" t="s">
        <v>638</v>
      </c>
      <c r="C7" s="462" t="s">
        <v>955</v>
      </c>
      <c r="D7" s="462" t="s">
        <v>2187</v>
      </c>
    </row>
    <row r="8" spans="2:7" ht="104.15" customHeight="1">
      <c r="B8" s="466" t="s">
        <v>640</v>
      </c>
      <c r="C8" s="462" t="s">
        <v>956</v>
      </c>
      <c r="D8" s="462" t="s">
        <v>957</v>
      </c>
    </row>
    <row r="9" spans="2:7" ht="147.65" customHeight="1">
      <c r="B9" s="466" t="s">
        <v>642</v>
      </c>
      <c r="C9" s="462" t="s">
        <v>958</v>
      </c>
      <c r="D9" s="463" t="s">
        <v>949</v>
      </c>
    </row>
    <row r="10" spans="2:7" ht="14">
      <c r="B10" s="943" t="s">
        <v>908</v>
      </c>
      <c r="C10" s="944"/>
      <c r="D10" s="469"/>
    </row>
    <row r="11" spans="2:7" ht="152.5" customHeight="1">
      <c r="B11" s="464" t="s">
        <v>644</v>
      </c>
      <c r="C11" s="462" t="s">
        <v>959</v>
      </c>
      <c r="D11" s="462" t="s">
        <v>949</v>
      </c>
    </row>
  </sheetData>
  <mergeCells count="2">
    <mergeCell ref="B10:C10"/>
    <mergeCell ref="F3:G4"/>
  </mergeCells>
  <hyperlinks>
    <hyperlink ref="F3:G4" location="Index!A1" display="Return to Index" xr:uid="{21F9FB17-0ED6-42A5-BF91-1C08A81421C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2A80E-85D6-46A4-BAB4-69D0FFFF5FFF}">
  <sheetPr codeName="Ark39"/>
  <dimension ref="A2:V2143"/>
  <sheetViews>
    <sheetView zoomScale="90" zoomScaleNormal="90" workbookViewId="0"/>
  </sheetViews>
  <sheetFormatPr defaultColWidth="8.81640625" defaultRowHeight="14.5"/>
  <cols>
    <col min="1" max="1" width="8.81640625" style="437"/>
    <col min="2" max="2" width="3.1796875" style="446" customWidth="1"/>
    <col min="3" max="3" width="91.81640625" style="437" customWidth="1"/>
    <col min="4" max="4" width="21.54296875" style="437" customWidth="1"/>
    <col min="5" max="5" width="27" style="437" bestFit="1" customWidth="1"/>
    <col min="6" max="13" width="21.54296875" style="437" customWidth="1"/>
    <col min="14" max="14" width="23.54296875" style="437" customWidth="1"/>
    <col min="15" max="18" width="21" style="437" customWidth="1"/>
    <col min="19" max="19" width="17.26953125" style="437" bestFit="1" customWidth="1"/>
    <col min="20" max="20" width="9.81640625" style="437" customWidth="1"/>
    <col min="21" max="21" width="16" style="437" customWidth="1"/>
    <col min="22" max="22" width="8.81640625" style="437"/>
    <col min="23" max="23" width="14.26953125" style="437" bestFit="1" customWidth="1"/>
    <col min="24" max="16384" width="8.81640625" style="437"/>
  </cols>
  <sheetData>
    <row r="2" spans="2:22" ht="19.5">
      <c r="C2" s="208" t="s">
        <v>960</v>
      </c>
      <c r="U2" s="855" t="s">
        <v>180</v>
      </c>
      <c r="V2" s="856"/>
    </row>
    <row r="3" spans="2:22">
      <c r="C3" s="438"/>
      <c r="U3" s="857"/>
      <c r="V3" s="858"/>
    </row>
    <row r="4" spans="2:22" ht="15" customHeight="1">
      <c r="C4" s="1" t="s">
        <v>961</v>
      </c>
      <c r="D4" s="470" t="s">
        <v>962</v>
      </c>
      <c r="E4" s="470" t="s">
        <v>963</v>
      </c>
      <c r="F4" s="470" t="s">
        <v>964</v>
      </c>
      <c r="G4" s="470" t="s">
        <v>965</v>
      </c>
      <c r="H4" s="470" t="s">
        <v>966</v>
      </c>
      <c r="I4" s="470" t="s">
        <v>967</v>
      </c>
      <c r="J4" s="470" t="s">
        <v>968</v>
      </c>
      <c r="K4" s="470" t="s">
        <v>969</v>
      </c>
      <c r="L4" s="470" t="s">
        <v>970</v>
      </c>
      <c r="M4" s="470" t="s">
        <v>971</v>
      </c>
      <c r="N4" s="470" t="s">
        <v>972</v>
      </c>
      <c r="O4" s="470" t="s">
        <v>973</v>
      </c>
      <c r="P4" s="470" t="s">
        <v>974</v>
      </c>
      <c r="Q4" s="470" t="s">
        <v>975</v>
      </c>
      <c r="R4" s="470" t="s">
        <v>976</v>
      </c>
      <c r="S4" s="470" t="s">
        <v>977</v>
      </c>
    </row>
    <row r="5" spans="2:22" ht="76.5" customHeight="1">
      <c r="C5" s="67"/>
      <c r="D5" s="947" t="s">
        <v>978</v>
      </c>
      <c r="E5" s="948"/>
      <c r="F5" s="948"/>
      <c r="G5" s="948"/>
      <c r="H5" s="949"/>
      <c r="I5" s="947" t="s">
        <v>979</v>
      </c>
      <c r="J5" s="948"/>
      <c r="K5" s="949"/>
      <c r="L5" s="947" t="s">
        <v>980</v>
      </c>
      <c r="M5" s="949"/>
      <c r="N5" s="945" t="s">
        <v>981</v>
      </c>
      <c r="O5" s="945" t="s">
        <v>982</v>
      </c>
      <c r="P5" s="945" t="s">
        <v>983</v>
      </c>
      <c r="Q5" s="945" t="s">
        <v>984</v>
      </c>
      <c r="R5" s="945" t="s">
        <v>985</v>
      </c>
      <c r="S5" s="945" t="s">
        <v>986</v>
      </c>
    </row>
    <row r="6" spans="2:22" ht="135">
      <c r="C6" s="471" t="str">
        <f>'Table 3'!B5</f>
        <v>At 31 December 2024</v>
      </c>
      <c r="D6" s="472"/>
      <c r="E6" s="473" t="s">
        <v>987</v>
      </c>
      <c r="F6" s="473" t="s">
        <v>988</v>
      </c>
      <c r="G6" s="474" t="s">
        <v>989</v>
      </c>
      <c r="H6" s="474" t="s">
        <v>553</v>
      </c>
      <c r="I6" s="475"/>
      <c r="J6" s="473" t="s">
        <v>990</v>
      </c>
      <c r="K6" s="473" t="s">
        <v>553</v>
      </c>
      <c r="L6" s="476"/>
      <c r="M6" s="477" t="s">
        <v>991</v>
      </c>
      <c r="N6" s="946"/>
      <c r="O6" s="946"/>
      <c r="P6" s="946"/>
      <c r="Q6" s="946"/>
      <c r="R6" s="946"/>
      <c r="S6" s="946"/>
    </row>
    <row r="7" spans="2:22" s="452" customFormat="1" ht="14">
      <c r="B7" s="490">
        <v>1</v>
      </c>
      <c r="C7" s="478" t="s">
        <v>992</v>
      </c>
      <c r="D7" s="527">
        <v>3243.3450598541513</v>
      </c>
      <c r="E7" s="528">
        <v>41.3</v>
      </c>
      <c r="F7" s="528">
        <v>0</v>
      </c>
      <c r="G7" s="528">
        <v>386.80000000000007</v>
      </c>
      <c r="H7" s="528">
        <v>67.5</v>
      </c>
      <c r="I7" s="528">
        <v>120.6</v>
      </c>
      <c r="J7" s="528">
        <v>39.599999999999994</v>
      </c>
      <c r="K7" s="528">
        <v>42.999999999999993</v>
      </c>
      <c r="L7" s="528">
        <v>161237.75</v>
      </c>
      <c r="M7" s="528">
        <v>0</v>
      </c>
      <c r="N7" s="529">
        <v>0</v>
      </c>
      <c r="O7" s="527">
        <v>1898.0999999999997</v>
      </c>
      <c r="P7" s="528">
        <v>515.30000000000007</v>
      </c>
      <c r="Q7" s="528">
        <v>480.79999999999995</v>
      </c>
      <c r="R7" s="528">
        <v>348.94505985415162</v>
      </c>
      <c r="S7" s="530">
        <v>8.1842249990624598</v>
      </c>
      <c r="T7" s="453"/>
    </row>
    <row r="8" spans="2:22" s="452" customFormat="1" ht="14">
      <c r="B8" s="490">
        <v>2</v>
      </c>
      <c r="C8" s="479" t="s">
        <v>993</v>
      </c>
      <c r="D8" s="531">
        <v>107.2</v>
      </c>
      <c r="E8" s="532">
        <v>0</v>
      </c>
      <c r="F8" s="532">
        <v>0</v>
      </c>
      <c r="G8" s="532">
        <v>13.8</v>
      </c>
      <c r="H8" s="532">
        <v>1</v>
      </c>
      <c r="I8" s="532">
        <v>8.5</v>
      </c>
      <c r="J8" s="528">
        <v>1.2</v>
      </c>
      <c r="K8" s="532">
        <v>5</v>
      </c>
      <c r="L8" s="532">
        <v>19005.88</v>
      </c>
      <c r="M8" s="532">
        <v>0</v>
      </c>
      <c r="N8" s="533">
        <v>0</v>
      </c>
      <c r="O8" s="531">
        <v>72.400000000000006</v>
      </c>
      <c r="P8" s="532">
        <v>29.2</v>
      </c>
      <c r="Q8" s="532">
        <v>2.8</v>
      </c>
      <c r="R8" s="532">
        <v>2.8</v>
      </c>
      <c r="S8" s="530">
        <v>5</v>
      </c>
      <c r="T8" s="453"/>
    </row>
    <row r="9" spans="2:22" s="452" customFormat="1" ht="14">
      <c r="B9" s="490">
        <v>3</v>
      </c>
      <c r="C9" s="479" t="s">
        <v>994</v>
      </c>
      <c r="D9" s="527">
        <v>10.5</v>
      </c>
      <c r="E9" s="528">
        <v>0</v>
      </c>
      <c r="F9" s="528">
        <v>0</v>
      </c>
      <c r="G9" s="528">
        <v>0.7</v>
      </c>
      <c r="H9" s="528">
        <v>0</v>
      </c>
      <c r="I9" s="528">
        <v>0.1</v>
      </c>
      <c r="J9" s="528">
        <v>0</v>
      </c>
      <c r="K9" s="528">
        <v>0</v>
      </c>
      <c r="L9" s="528">
        <v>2517.3000000000002</v>
      </c>
      <c r="M9" s="528">
        <v>0</v>
      </c>
      <c r="N9" s="529">
        <v>0</v>
      </c>
      <c r="O9" s="527">
        <v>5.6</v>
      </c>
      <c r="P9" s="528">
        <v>4.9000000000000004</v>
      </c>
      <c r="Q9" s="528">
        <v>0</v>
      </c>
      <c r="R9" s="528">
        <v>0</v>
      </c>
      <c r="S9" s="530">
        <v>5.0999999999999996</v>
      </c>
      <c r="T9" s="453"/>
    </row>
    <row r="10" spans="2:22" s="454" customFormat="1" ht="13.5">
      <c r="B10" s="491">
        <v>4</v>
      </c>
      <c r="C10" s="480" t="s">
        <v>995</v>
      </c>
      <c r="D10" s="534">
        <v>0</v>
      </c>
      <c r="E10" s="535">
        <v>0</v>
      </c>
      <c r="F10" s="535">
        <v>0</v>
      </c>
      <c r="G10" s="535">
        <v>0</v>
      </c>
      <c r="H10" s="535">
        <v>0</v>
      </c>
      <c r="I10" s="535">
        <v>0</v>
      </c>
      <c r="J10" s="535">
        <v>0</v>
      </c>
      <c r="K10" s="535">
        <v>0</v>
      </c>
      <c r="L10" s="535">
        <v>0</v>
      </c>
      <c r="M10" s="535">
        <v>0</v>
      </c>
      <c r="N10" s="536">
        <v>0</v>
      </c>
      <c r="O10" s="534">
        <v>0</v>
      </c>
      <c r="P10" s="535">
        <v>0</v>
      </c>
      <c r="Q10" s="535">
        <v>0</v>
      </c>
      <c r="R10" s="535">
        <v>0</v>
      </c>
      <c r="S10" s="537">
        <v>0</v>
      </c>
      <c r="T10" s="455"/>
    </row>
    <row r="11" spans="2:22" s="454" customFormat="1" ht="13.5">
      <c r="B11" s="491">
        <v>5</v>
      </c>
      <c r="C11" s="480" t="s">
        <v>996</v>
      </c>
      <c r="D11" s="534">
        <v>0</v>
      </c>
      <c r="E11" s="535">
        <v>0</v>
      </c>
      <c r="F11" s="535">
        <v>0</v>
      </c>
      <c r="G11" s="535">
        <v>0</v>
      </c>
      <c r="H11" s="535">
        <v>0</v>
      </c>
      <c r="I11" s="535">
        <v>0</v>
      </c>
      <c r="J11" s="535">
        <v>0</v>
      </c>
      <c r="K11" s="535">
        <v>0</v>
      </c>
      <c r="L11" s="535">
        <v>0</v>
      </c>
      <c r="M11" s="535">
        <v>0</v>
      </c>
      <c r="N11" s="536">
        <v>0</v>
      </c>
      <c r="O11" s="534">
        <v>0</v>
      </c>
      <c r="P11" s="535">
        <v>0</v>
      </c>
      <c r="Q11" s="535">
        <v>0</v>
      </c>
      <c r="R11" s="535">
        <v>0</v>
      </c>
      <c r="S11" s="535">
        <v>0</v>
      </c>
      <c r="T11" s="455"/>
    </row>
    <row r="12" spans="2:22" s="454" customFormat="1" ht="13.5">
      <c r="B12" s="491">
        <v>6</v>
      </c>
      <c r="C12" s="480" t="s">
        <v>997</v>
      </c>
      <c r="D12" s="534">
        <v>0</v>
      </c>
      <c r="E12" s="535">
        <v>0</v>
      </c>
      <c r="F12" s="535">
        <v>0</v>
      </c>
      <c r="G12" s="535">
        <v>0</v>
      </c>
      <c r="H12" s="535">
        <v>0</v>
      </c>
      <c r="I12" s="535">
        <v>0</v>
      </c>
      <c r="J12" s="535">
        <v>0</v>
      </c>
      <c r="K12" s="535">
        <v>0</v>
      </c>
      <c r="L12" s="535">
        <v>0</v>
      </c>
      <c r="M12" s="535">
        <v>0</v>
      </c>
      <c r="N12" s="536">
        <v>0</v>
      </c>
      <c r="O12" s="534">
        <v>0</v>
      </c>
      <c r="P12" s="535">
        <v>0</v>
      </c>
      <c r="Q12" s="535">
        <v>0</v>
      </c>
      <c r="R12" s="535">
        <v>0</v>
      </c>
      <c r="S12" s="535">
        <v>0</v>
      </c>
      <c r="T12" s="455"/>
    </row>
    <row r="13" spans="2:22" s="454" customFormat="1" ht="13.5">
      <c r="B13" s="491">
        <v>7</v>
      </c>
      <c r="C13" s="480" t="s">
        <v>998</v>
      </c>
      <c r="D13" s="534">
        <v>10.5</v>
      </c>
      <c r="E13" s="535">
        <v>0</v>
      </c>
      <c r="F13" s="535">
        <v>0</v>
      </c>
      <c r="G13" s="535">
        <v>0.7</v>
      </c>
      <c r="H13" s="535">
        <v>0</v>
      </c>
      <c r="I13" s="535">
        <v>0.1</v>
      </c>
      <c r="J13" s="535">
        <v>0</v>
      </c>
      <c r="K13" s="535">
        <v>0</v>
      </c>
      <c r="L13" s="535">
        <v>2517.3000000000002</v>
      </c>
      <c r="M13" s="535">
        <v>0</v>
      </c>
      <c r="N13" s="536">
        <v>0</v>
      </c>
      <c r="O13" s="534">
        <v>10.5</v>
      </c>
      <c r="P13" s="535">
        <v>0</v>
      </c>
      <c r="Q13" s="535">
        <v>0</v>
      </c>
      <c r="R13" s="535">
        <v>0</v>
      </c>
      <c r="S13" s="535">
        <v>5.0999999999999996</v>
      </c>
      <c r="T13" s="455"/>
    </row>
    <row r="14" spans="2:22" s="454" customFormat="1" ht="13.5">
      <c r="B14" s="491">
        <v>8</v>
      </c>
      <c r="C14" s="480" t="s">
        <v>999</v>
      </c>
      <c r="D14" s="534">
        <v>0</v>
      </c>
      <c r="E14" s="535">
        <v>0</v>
      </c>
      <c r="F14" s="535">
        <v>0</v>
      </c>
      <c r="G14" s="535">
        <v>0</v>
      </c>
      <c r="H14" s="535">
        <v>0</v>
      </c>
      <c r="I14" s="535">
        <v>0</v>
      </c>
      <c r="J14" s="535">
        <v>0</v>
      </c>
      <c r="K14" s="535">
        <v>0</v>
      </c>
      <c r="L14" s="535">
        <v>0</v>
      </c>
      <c r="M14" s="535">
        <v>0</v>
      </c>
      <c r="N14" s="536">
        <v>0</v>
      </c>
      <c r="O14" s="534">
        <v>0</v>
      </c>
      <c r="P14" s="535">
        <v>0</v>
      </c>
      <c r="Q14" s="535">
        <v>0</v>
      </c>
      <c r="R14" s="535">
        <v>0</v>
      </c>
      <c r="S14" s="535">
        <v>0</v>
      </c>
      <c r="T14" s="455"/>
    </row>
    <row r="15" spans="2:22" s="452" customFormat="1" ht="14">
      <c r="B15" s="490">
        <v>9</v>
      </c>
      <c r="C15" s="479" t="s">
        <v>1000</v>
      </c>
      <c r="D15" s="531">
        <v>377.39999999999986</v>
      </c>
      <c r="E15" s="532">
        <v>0</v>
      </c>
      <c r="F15" s="532">
        <v>0</v>
      </c>
      <c r="G15" s="532">
        <v>91.700000000000017</v>
      </c>
      <c r="H15" s="532">
        <v>16.5</v>
      </c>
      <c r="I15" s="532">
        <v>29.4</v>
      </c>
      <c r="J15" s="532">
        <v>16</v>
      </c>
      <c r="K15" s="532">
        <v>10.999999999999998</v>
      </c>
      <c r="L15" s="532">
        <v>30983.559999999998</v>
      </c>
      <c r="M15" s="532">
        <v>0</v>
      </c>
      <c r="N15" s="533">
        <v>0</v>
      </c>
      <c r="O15" s="531">
        <v>248.90000000000003</v>
      </c>
      <c r="P15" s="532">
        <v>90.300000000000011</v>
      </c>
      <c r="Q15" s="532">
        <v>30.4</v>
      </c>
      <c r="R15" s="532">
        <v>7.8</v>
      </c>
      <c r="S15" s="530">
        <v>5.2</v>
      </c>
      <c r="T15" s="453"/>
    </row>
    <row r="16" spans="2:22" s="454" customFormat="1" ht="13.5">
      <c r="B16" s="491">
        <v>10</v>
      </c>
      <c r="C16" s="480" t="s">
        <v>1001</v>
      </c>
      <c r="D16" s="534">
        <v>55.7</v>
      </c>
      <c r="E16" s="535">
        <v>0</v>
      </c>
      <c r="F16" s="535">
        <v>0</v>
      </c>
      <c r="G16" s="535">
        <v>34.700000000000003</v>
      </c>
      <c r="H16" s="535">
        <v>0.5</v>
      </c>
      <c r="I16" s="535">
        <v>9.6</v>
      </c>
      <c r="J16" s="535">
        <v>9.4</v>
      </c>
      <c r="K16" s="535">
        <v>0.1</v>
      </c>
      <c r="L16" s="535">
        <v>3035.65</v>
      </c>
      <c r="M16" s="535">
        <v>0</v>
      </c>
      <c r="N16" s="536">
        <v>0</v>
      </c>
      <c r="O16" s="534">
        <v>36</v>
      </c>
      <c r="P16" s="535">
        <v>13.5</v>
      </c>
      <c r="Q16" s="535">
        <v>5.0999999999999996</v>
      </c>
      <c r="R16" s="535">
        <v>1.1000000000000001</v>
      </c>
      <c r="S16" s="535">
        <v>5.0999999999999996</v>
      </c>
      <c r="T16" s="455"/>
    </row>
    <row r="17" spans="2:20" s="454" customFormat="1" ht="13.5">
      <c r="B17" s="491">
        <v>11</v>
      </c>
      <c r="C17" s="480" t="s">
        <v>1002</v>
      </c>
      <c r="D17" s="534">
        <v>4.2</v>
      </c>
      <c r="E17" s="535">
        <v>0</v>
      </c>
      <c r="F17" s="535">
        <v>0</v>
      </c>
      <c r="G17" s="535">
        <v>3.2</v>
      </c>
      <c r="H17" s="535">
        <v>0</v>
      </c>
      <c r="I17" s="535">
        <v>0.3</v>
      </c>
      <c r="J17" s="535">
        <v>0.3</v>
      </c>
      <c r="K17" s="535">
        <v>0</v>
      </c>
      <c r="L17" s="535">
        <v>167.95</v>
      </c>
      <c r="M17" s="535">
        <v>0</v>
      </c>
      <c r="N17" s="536">
        <v>0</v>
      </c>
      <c r="O17" s="534">
        <v>2.1</v>
      </c>
      <c r="P17" s="535">
        <v>2.1</v>
      </c>
      <c r="Q17" s="535">
        <v>0</v>
      </c>
      <c r="R17" s="535">
        <v>0</v>
      </c>
      <c r="S17" s="535">
        <v>4</v>
      </c>
      <c r="T17" s="455"/>
    </row>
    <row r="18" spans="2:20" s="454" customFormat="1" ht="13.5">
      <c r="B18" s="491">
        <v>12</v>
      </c>
      <c r="C18" s="480" t="s">
        <v>1003</v>
      </c>
      <c r="D18" s="534">
        <v>0</v>
      </c>
      <c r="E18" s="535">
        <v>0</v>
      </c>
      <c r="F18" s="535">
        <v>0</v>
      </c>
      <c r="G18" s="535">
        <v>0</v>
      </c>
      <c r="H18" s="535">
        <v>0</v>
      </c>
      <c r="I18" s="535">
        <v>0</v>
      </c>
      <c r="J18" s="535">
        <v>0</v>
      </c>
      <c r="K18" s="535">
        <v>0</v>
      </c>
      <c r="L18" s="535">
        <v>0</v>
      </c>
      <c r="M18" s="535">
        <v>0</v>
      </c>
      <c r="N18" s="536">
        <v>0</v>
      </c>
      <c r="O18" s="534">
        <v>0</v>
      </c>
      <c r="P18" s="535">
        <v>0</v>
      </c>
      <c r="Q18" s="535">
        <v>0</v>
      </c>
      <c r="R18" s="535">
        <v>0</v>
      </c>
      <c r="S18" s="535">
        <v>0</v>
      </c>
      <c r="T18" s="455"/>
    </row>
    <row r="19" spans="2:20" s="454" customFormat="1" ht="13.5">
      <c r="B19" s="491">
        <v>13</v>
      </c>
      <c r="C19" s="480" t="s">
        <v>1004</v>
      </c>
      <c r="D19" s="534">
        <v>18.8</v>
      </c>
      <c r="E19" s="535">
        <v>0</v>
      </c>
      <c r="F19" s="535">
        <v>0</v>
      </c>
      <c r="G19" s="535">
        <v>0.5</v>
      </c>
      <c r="H19" s="535">
        <v>6.5</v>
      </c>
      <c r="I19" s="535">
        <v>6.1</v>
      </c>
      <c r="J19" s="535">
        <v>0.1</v>
      </c>
      <c r="K19" s="535">
        <v>5.9</v>
      </c>
      <c r="L19" s="535">
        <v>351.1</v>
      </c>
      <c r="M19" s="535">
        <v>0</v>
      </c>
      <c r="N19" s="536">
        <v>0</v>
      </c>
      <c r="O19" s="534">
        <v>10.199999999999999</v>
      </c>
      <c r="P19" s="535">
        <v>2</v>
      </c>
      <c r="Q19" s="535">
        <v>6.7</v>
      </c>
      <c r="R19" s="535">
        <v>0</v>
      </c>
      <c r="S19" s="535">
        <v>6.7</v>
      </c>
      <c r="T19" s="455"/>
    </row>
    <row r="20" spans="2:20" s="454" customFormat="1" ht="13.5">
      <c r="B20" s="491">
        <v>14</v>
      </c>
      <c r="C20" s="480" t="s">
        <v>1005</v>
      </c>
      <c r="D20" s="534">
        <v>3.9</v>
      </c>
      <c r="E20" s="535">
        <v>0</v>
      </c>
      <c r="F20" s="535">
        <v>0</v>
      </c>
      <c r="G20" s="535">
        <v>0</v>
      </c>
      <c r="H20" s="535">
        <v>0.6</v>
      </c>
      <c r="I20" s="535">
        <v>0.5</v>
      </c>
      <c r="J20" s="535">
        <v>0</v>
      </c>
      <c r="K20" s="535">
        <v>0.5</v>
      </c>
      <c r="L20" s="535">
        <v>20</v>
      </c>
      <c r="M20" s="535">
        <v>0</v>
      </c>
      <c r="N20" s="536">
        <v>0</v>
      </c>
      <c r="O20" s="534">
        <v>3.9</v>
      </c>
      <c r="P20" s="535">
        <v>0</v>
      </c>
      <c r="Q20" s="535">
        <v>0</v>
      </c>
      <c r="R20" s="535">
        <v>0</v>
      </c>
      <c r="S20" s="535">
        <v>1.5</v>
      </c>
      <c r="T20" s="455"/>
    </row>
    <row r="21" spans="2:20" s="454" customFormat="1" ht="13.5">
      <c r="B21" s="491">
        <v>15</v>
      </c>
      <c r="C21" s="480" t="s">
        <v>1006</v>
      </c>
      <c r="D21" s="534">
        <v>1.7</v>
      </c>
      <c r="E21" s="535">
        <v>0</v>
      </c>
      <c r="F21" s="535">
        <v>0</v>
      </c>
      <c r="G21" s="535">
        <v>0.4</v>
      </c>
      <c r="H21" s="535">
        <v>0</v>
      </c>
      <c r="I21" s="535">
        <v>0</v>
      </c>
      <c r="J21" s="535">
        <v>0</v>
      </c>
      <c r="K21" s="535">
        <v>0</v>
      </c>
      <c r="L21" s="535">
        <v>0</v>
      </c>
      <c r="M21" s="535">
        <v>0</v>
      </c>
      <c r="N21" s="536">
        <v>0</v>
      </c>
      <c r="O21" s="534">
        <v>0.4</v>
      </c>
      <c r="P21" s="535">
        <v>0</v>
      </c>
      <c r="Q21" s="535">
        <v>1.3</v>
      </c>
      <c r="R21" s="535">
        <v>0</v>
      </c>
      <c r="S21" s="535">
        <v>15.9</v>
      </c>
      <c r="T21" s="455"/>
    </row>
    <row r="22" spans="2:20" s="454" customFormat="1" ht="13.5">
      <c r="B22" s="491">
        <v>16</v>
      </c>
      <c r="C22" s="480" t="s">
        <v>1007</v>
      </c>
      <c r="D22" s="534">
        <v>9.6</v>
      </c>
      <c r="E22" s="535">
        <v>0</v>
      </c>
      <c r="F22" s="535">
        <v>0</v>
      </c>
      <c r="G22" s="535">
        <v>2.7</v>
      </c>
      <c r="H22" s="535">
        <v>0</v>
      </c>
      <c r="I22" s="535">
        <v>0.1</v>
      </c>
      <c r="J22" s="535">
        <v>0</v>
      </c>
      <c r="K22" s="535">
        <v>0</v>
      </c>
      <c r="L22" s="535">
        <v>428.27</v>
      </c>
      <c r="M22" s="535">
        <v>0</v>
      </c>
      <c r="N22" s="536">
        <v>0</v>
      </c>
      <c r="O22" s="534">
        <v>6.9</v>
      </c>
      <c r="P22" s="535">
        <v>2.7</v>
      </c>
      <c r="Q22" s="535">
        <v>0</v>
      </c>
      <c r="R22" s="535">
        <v>0</v>
      </c>
      <c r="S22" s="535">
        <v>3.4</v>
      </c>
      <c r="T22" s="455"/>
    </row>
    <row r="23" spans="2:20" s="454" customFormat="1" ht="13.5">
      <c r="B23" s="491">
        <v>17</v>
      </c>
      <c r="C23" s="480" t="s">
        <v>1008</v>
      </c>
      <c r="D23" s="534">
        <v>9.3000000000000007</v>
      </c>
      <c r="E23" s="535">
        <v>0</v>
      </c>
      <c r="F23" s="535">
        <v>0</v>
      </c>
      <c r="G23" s="535">
        <v>1.1000000000000001</v>
      </c>
      <c r="H23" s="535">
        <v>0</v>
      </c>
      <c r="I23" s="535">
        <v>0.1</v>
      </c>
      <c r="J23" s="535">
        <v>0</v>
      </c>
      <c r="K23" s="535">
        <v>0</v>
      </c>
      <c r="L23" s="535">
        <v>686.69</v>
      </c>
      <c r="M23" s="535">
        <v>0</v>
      </c>
      <c r="N23" s="536">
        <v>0</v>
      </c>
      <c r="O23" s="534">
        <v>5.8</v>
      </c>
      <c r="P23" s="535">
        <v>2.5</v>
      </c>
      <c r="Q23" s="535">
        <v>1</v>
      </c>
      <c r="R23" s="535">
        <v>0</v>
      </c>
      <c r="S23" s="535">
        <v>6.2</v>
      </c>
      <c r="T23" s="455"/>
    </row>
    <row r="24" spans="2:20" s="454" customFormat="1" ht="13.5">
      <c r="B24" s="491">
        <v>18</v>
      </c>
      <c r="C24" s="480" t="s">
        <v>1009</v>
      </c>
      <c r="D24" s="534">
        <v>2.1</v>
      </c>
      <c r="E24" s="535">
        <v>0</v>
      </c>
      <c r="F24" s="535">
        <v>0</v>
      </c>
      <c r="G24" s="535">
        <v>0.1</v>
      </c>
      <c r="H24" s="535">
        <v>0</v>
      </c>
      <c r="I24" s="535">
        <v>0</v>
      </c>
      <c r="J24" s="535">
        <v>0</v>
      </c>
      <c r="K24" s="535">
        <v>0</v>
      </c>
      <c r="L24" s="535">
        <v>34.450000000000003</v>
      </c>
      <c r="M24" s="535">
        <v>0</v>
      </c>
      <c r="N24" s="536">
        <v>0</v>
      </c>
      <c r="O24" s="534">
        <v>0.8</v>
      </c>
      <c r="P24" s="535">
        <v>1.2</v>
      </c>
      <c r="Q24" s="535">
        <v>0.1</v>
      </c>
      <c r="R24" s="535">
        <v>0</v>
      </c>
      <c r="S24" s="535">
        <v>5.6</v>
      </c>
      <c r="T24" s="455"/>
    </row>
    <row r="25" spans="2:20" s="454" customFormat="1" ht="13.5">
      <c r="B25" s="491">
        <v>19</v>
      </c>
      <c r="C25" s="480" t="s">
        <v>1010</v>
      </c>
      <c r="D25" s="534">
        <v>2.6</v>
      </c>
      <c r="E25" s="535">
        <v>0</v>
      </c>
      <c r="F25" s="535">
        <v>0</v>
      </c>
      <c r="G25" s="535">
        <v>0</v>
      </c>
      <c r="H25" s="535">
        <v>0</v>
      </c>
      <c r="I25" s="535">
        <v>0</v>
      </c>
      <c r="J25" s="535">
        <v>0</v>
      </c>
      <c r="K25" s="535">
        <v>0</v>
      </c>
      <c r="L25" s="535">
        <v>94.35</v>
      </c>
      <c r="M25" s="535">
        <v>0</v>
      </c>
      <c r="N25" s="536">
        <v>0</v>
      </c>
      <c r="O25" s="534">
        <v>1.5</v>
      </c>
      <c r="P25" s="535">
        <v>0.1</v>
      </c>
      <c r="Q25" s="535">
        <v>0.4</v>
      </c>
      <c r="R25" s="535">
        <v>0.5</v>
      </c>
      <c r="S25" s="535">
        <v>11.2</v>
      </c>
      <c r="T25" s="455"/>
    </row>
    <row r="26" spans="2:20" s="454" customFormat="1" ht="13.5">
      <c r="B26" s="491">
        <v>20</v>
      </c>
      <c r="C26" s="480" t="s">
        <v>1011</v>
      </c>
      <c r="D26" s="534">
        <v>8.3000000000000007</v>
      </c>
      <c r="E26" s="535">
        <v>0</v>
      </c>
      <c r="F26" s="535">
        <v>0</v>
      </c>
      <c r="G26" s="535">
        <v>0.1</v>
      </c>
      <c r="H26" s="535">
        <v>0</v>
      </c>
      <c r="I26" s="535">
        <v>0.1</v>
      </c>
      <c r="J26" s="535">
        <v>0</v>
      </c>
      <c r="K26" s="535">
        <v>0</v>
      </c>
      <c r="L26" s="535">
        <v>278.89</v>
      </c>
      <c r="M26" s="535">
        <v>0</v>
      </c>
      <c r="N26" s="536">
        <v>0</v>
      </c>
      <c r="O26" s="534">
        <v>4.2</v>
      </c>
      <c r="P26" s="535">
        <v>4.0999999999999996</v>
      </c>
      <c r="Q26" s="535">
        <v>0</v>
      </c>
      <c r="R26" s="535">
        <v>0</v>
      </c>
      <c r="S26" s="535">
        <v>5.2</v>
      </c>
      <c r="T26" s="455"/>
    </row>
    <row r="27" spans="2:20" s="454" customFormat="1" ht="13.5">
      <c r="B27" s="491">
        <v>21</v>
      </c>
      <c r="C27" s="480" t="s">
        <v>1012</v>
      </c>
      <c r="D27" s="534">
        <v>0</v>
      </c>
      <c r="E27" s="535">
        <v>0</v>
      </c>
      <c r="F27" s="535">
        <v>0</v>
      </c>
      <c r="G27" s="535">
        <v>0</v>
      </c>
      <c r="H27" s="535">
        <v>0</v>
      </c>
      <c r="I27" s="535">
        <v>0</v>
      </c>
      <c r="J27" s="535">
        <v>0</v>
      </c>
      <c r="K27" s="535">
        <v>0</v>
      </c>
      <c r="L27" s="535">
        <v>0</v>
      </c>
      <c r="M27" s="535">
        <v>0</v>
      </c>
      <c r="N27" s="535">
        <v>0</v>
      </c>
      <c r="O27" s="534">
        <v>0</v>
      </c>
      <c r="P27" s="535">
        <v>0</v>
      </c>
      <c r="Q27" s="535">
        <v>0</v>
      </c>
      <c r="R27" s="535">
        <v>0</v>
      </c>
      <c r="S27" s="535">
        <v>0</v>
      </c>
      <c r="T27" s="455"/>
    </row>
    <row r="28" spans="2:20" s="454" customFormat="1" ht="13.5">
      <c r="B28" s="491">
        <v>22</v>
      </c>
      <c r="C28" s="480" t="s">
        <v>1013</v>
      </c>
      <c r="D28" s="534">
        <v>12.6</v>
      </c>
      <c r="E28" s="535">
        <v>0</v>
      </c>
      <c r="F28" s="535">
        <v>0</v>
      </c>
      <c r="G28" s="535">
        <v>4.5</v>
      </c>
      <c r="H28" s="535">
        <v>0</v>
      </c>
      <c r="I28" s="535">
        <v>1.6</v>
      </c>
      <c r="J28" s="535">
        <v>1.5</v>
      </c>
      <c r="K28" s="535">
        <v>0</v>
      </c>
      <c r="L28" s="535">
        <v>251.79</v>
      </c>
      <c r="M28" s="535">
        <v>0</v>
      </c>
      <c r="N28" s="535">
        <v>0</v>
      </c>
      <c r="O28" s="534">
        <v>8.4</v>
      </c>
      <c r="P28" s="535">
        <v>2.2999999999999998</v>
      </c>
      <c r="Q28" s="535">
        <v>0.7</v>
      </c>
      <c r="R28" s="535">
        <v>1.2</v>
      </c>
      <c r="S28" s="535">
        <v>6</v>
      </c>
      <c r="T28" s="455"/>
    </row>
    <row r="29" spans="2:20" s="454" customFormat="1" ht="13.5">
      <c r="B29" s="491">
        <v>23</v>
      </c>
      <c r="C29" s="480" t="s">
        <v>1014</v>
      </c>
      <c r="D29" s="534">
        <v>29.5</v>
      </c>
      <c r="E29" s="535">
        <v>0</v>
      </c>
      <c r="F29" s="535">
        <v>0</v>
      </c>
      <c r="G29" s="535">
        <v>8.8000000000000007</v>
      </c>
      <c r="H29" s="535">
        <v>0.1</v>
      </c>
      <c r="I29" s="535">
        <v>0.2</v>
      </c>
      <c r="J29" s="535">
        <v>0</v>
      </c>
      <c r="K29" s="535">
        <v>0</v>
      </c>
      <c r="L29" s="535">
        <v>20850.03</v>
      </c>
      <c r="M29" s="535">
        <v>0</v>
      </c>
      <c r="N29" s="535">
        <v>0</v>
      </c>
      <c r="O29" s="534">
        <v>12.7</v>
      </c>
      <c r="P29" s="535">
        <v>14.3</v>
      </c>
      <c r="Q29" s="535">
        <v>2.4</v>
      </c>
      <c r="R29" s="535">
        <v>0.1</v>
      </c>
      <c r="S29" s="535">
        <v>6</v>
      </c>
      <c r="T29" s="455"/>
    </row>
    <row r="30" spans="2:20" s="454" customFormat="1" ht="13.5">
      <c r="B30" s="491">
        <v>24</v>
      </c>
      <c r="C30" s="480" t="s">
        <v>1015</v>
      </c>
      <c r="D30" s="534">
        <v>3.7</v>
      </c>
      <c r="E30" s="535">
        <v>0</v>
      </c>
      <c r="F30" s="535">
        <v>0</v>
      </c>
      <c r="G30" s="535">
        <v>0.6</v>
      </c>
      <c r="H30" s="535">
        <v>0.4</v>
      </c>
      <c r="I30" s="535">
        <v>0.4</v>
      </c>
      <c r="J30" s="535">
        <v>0</v>
      </c>
      <c r="K30" s="535">
        <v>0.4</v>
      </c>
      <c r="L30" s="535">
        <v>332.46</v>
      </c>
      <c r="M30" s="535">
        <v>0</v>
      </c>
      <c r="N30" s="535">
        <v>0</v>
      </c>
      <c r="O30" s="534">
        <v>1.6</v>
      </c>
      <c r="P30" s="535">
        <v>0.6</v>
      </c>
      <c r="Q30" s="535">
        <v>0.8</v>
      </c>
      <c r="R30" s="535">
        <v>0.7</v>
      </c>
      <c r="S30" s="535">
        <v>11.3</v>
      </c>
      <c r="T30" s="455"/>
    </row>
    <row r="31" spans="2:20" s="454" customFormat="1" ht="13.5">
      <c r="B31" s="491">
        <v>25</v>
      </c>
      <c r="C31" s="480" t="s">
        <v>1016</v>
      </c>
      <c r="D31" s="534">
        <v>81.3</v>
      </c>
      <c r="E31" s="535">
        <v>0</v>
      </c>
      <c r="F31" s="535">
        <v>0</v>
      </c>
      <c r="G31" s="535">
        <v>13.8</v>
      </c>
      <c r="H31" s="535">
        <v>6.5</v>
      </c>
      <c r="I31" s="535">
        <v>7</v>
      </c>
      <c r="J31" s="535">
        <v>3.3</v>
      </c>
      <c r="K31" s="535">
        <v>3.3</v>
      </c>
      <c r="L31" s="535">
        <v>2433.7399999999998</v>
      </c>
      <c r="M31" s="535">
        <v>0</v>
      </c>
      <c r="N31" s="535">
        <v>0</v>
      </c>
      <c r="O31" s="534">
        <v>52.6</v>
      </c>
      <c r="P31" s="535">
        <v>22.7</v>
      </c>
      <c r="Q31" s="535">
        <v>5.9</v>
      </c>
      <c r="R31" s="535">
        <v>0.1</v>
      </c>
      <c r="S31" s="535">
        <v>4.9000000000000004</v>
      </c>
      <c r="T31" s="455"/>
    </row>
    <row r="32" spans="2:20" s="454" customFormat="1" ht="13.5">
      <c r="B32" s="491">
        <v>26</v>
      </c>
      <c r="C32" s="480" t="s">
        <v>1017</v>
      </c>
      <c r="D32" s="534">
        <v>25.9</v>
      </c>
      <c r="E32" s="535">
        <v>0</v>
      </c>
      <c r="F32" s="535">
        <v>0</v>
      </c>
      <c r="G32" s="535">
        <v>0.2</v>
      </c>
      <c r="H32" s="535">
        <v>0</v>
      </c>
      <c r="I32" s="535">
        <v>0.2</v>
      </c>
      <c r="J32" s="535">
        <v>0</v>
      </c>
      <c r="K32" s="535">
        <v>0</v>
      </c>
      <c r="L32" s="535">
        <v>196.85</v>
      </c>
      <c r="M32" s="535">
        <v>0</v>
      </c>
      <c r="N32" s="535">
        <v>0</v>
      </c>
      <c r="O32" s="534">
        <v>24.3</v>
      </c>
      <c r="P32" s="535">
        <v>0.8</v>
      </c>
      <c r="Q32" s="535">
        <v>0.7</v>
      </c>
      <c r="R32" s="535">
        <v>0</v>
      </c>
      <c r="S32" s="535">
        <v>2.2000000000000002</v>
      </c>
      <c r="T32" s="455"/>
    </row>
    <row r="33" spans="2:20" s="454" customFormat="1" ht="13.5">
      <c r="B33" s="491">
        <v>27</v>
      </c>
      <c r="C33" s="480" t="s">
        <v>1018</v>
      </c>
      <c r="D33" s="534">
        <v>16.7</v>
      </c>
      <c r="E33" s="535">
        <v>0</v>
      </c>
      <c r="F33" s="535">
        <v>0</v>
      </c>
      <c r="G33" s="535">
        <v>0.9</v>
      </c>
      <c r="H33" s="535">
        <v>0</v>
      </c>
      <c r="I33" s="535">
        <v>0.2</v>
      </c>
      <c r="J33" s="535">
        <v>0</v>
      </c>
      <c r="K33" s="535">
        <v>0</v>
      </c>
      <c r="L33" s="535">
        <v>133.27000000000001</v>
      </c>
      <c r="M33" s="535">
        <v>0</v>
      </c>
      <c r="N33" s="535">
        <v>0</v>
      </c>
      <c r="O33" s="534">
        <v>9.8000000000000007</v>
      </c>
      <c r="P33" s="535">
        <v>3.9</v>
      </c>
      <c r="Q33" s="535">
        <v>0.8</v>
      </c>
      <c r="R33" s="535">
        <v>2.2999999999999998</v>
      </c>
      <c r="S33" s="535">
        <v>7.6</v>
      </c>
      <c r="T33" s="455"/>
    </row>
    <row r="34" spans="2:20" s="454" customFormat="1" ht="13.5">
      <c r="B34" s="491">
        <v>28</v>
      </c>
      <c r="C34" s="480" t="s">
        <v>1019</v>
      </c>
      <c r="D34" s="534">
        <v>40</v>
      </c>
      <c r="E34" s="535">
        <v>0</v>
      </c>
      <c r="F34" s="535">
        <v>0</v>
      </c>
      <c r="G34" s="535">
        <v>11</v>
      </c>
      <c r="H34" s="535">
        <v>1</v>
      </c>
      <c r="I34" s="535">
        <v>1.9</v>
      </c>
      <c r="J34" s="535">
        <v>0.9</v>
      </c>
      <c r="K34" s="535">
        <v>0.6</v>
      </c>
      <c r="L34" s="535">
        <v>399.52</v>
      </c>
      <c r="M34" s="535">
        <v>0</v>
      </c>
      <c r="N34" s="535">
        <v>0</v>
      </c>
      <c r="O34" s="534">
        <v>31.7</v>
      </c>
      <c r="P34" s="535">
        <v>7.1</v>
      </c>
      <c r="Q34" s="535">
        <v>1.1000000000000001</v>
      </c>
      <c r="R34" s="535">
        <v>0.1</v>
      </c>
      <c r="S34" s="535">
        <v>4.0999999999999996</v>
      </c>
      <c r="T34" s="455"/>
    </row>
    <row r="35" spans="2:20" s="454" customFormat="1" ht="13.5">
      <c r="B35" s="491">
        <v>29</v>
      </c>
      <c r="C35" s="480" t="s">
        <v>1020</v>
      </c>
      <c r="D35" s="534">
        <v>6.3</v>
      </c>
      <c r="E35" s="535">
        <v>0</v>
      </c>
      <c r="F35" s="535">
        <v>0</v>
      </c>
      <c r="G35" s="535">
        <v>0</v>
      </c>
      <c r="H35" s="535">
        <v>0</v>
      </c>
      <c r="I35" s="535">
        <v>0</v>
      </c>
      <c r="J35" s="535">
        <v>0</v>
      </c>
      <c r="K35" s="535">
        <v>0</v>
      </c>
      <c r="L35" s="535">
        <v>170.82</v>
      </c>
      <c r="M35" s="535">
        <v>0</v>
      </c>
      <c r="N35" s="535">
        <v>0</v>
      </c>
      <c r="O35" s="534">
        <v>5.8</v>
      </c>
      <c r="P35" s="535">
        <v>0.5</v>
      </c>
      <c r="Q35" s="535">
        <v>0</v>
      </c>
      <c r="R35" s="535">
        <v>0</v>
      </c>
      <c r="S35" s="535">
        <v>2.2999999999999998</v>
      </c>
      <c r="T35" s="455"/>
    </row>
    <row r="36" spans="2:20" s="454" customFormat="1" ht="13.5">
      <c r="B36" s="491">
        <v>30</v>
      </c>
      <c r="C36" s="480" t="s">
        <v>1021</v>
      </c>
      <c r="D36" s="534">
        <v>3.9</v>
      </c>
      <c r="E36" s="535">
        <v>0</v>
      </c>
      <c r="F36" s="535">
        <v>0</v>
      </c>
      <c r="G36" s="535">
        <v>0.1</v>
      </c>
      <c r="H36" s="535">
        <v>0</v>
      </c>
      <c r="I36" s="535">
        <v>0</v>
      </c>
      <c r="J36" s="535">
        <v>0</v>
      </c>
      <c r="K36" s="535">
        <v>0</v>
      </c>
      <c r="L36" s="535">
        <v>40.86</v>
      </c>
      <c r="M36" s="535">
        <v>0</v>
      </c>
      <c r="N36" s="535">
        <v>0</v>
      </c>
      <c r="O36" s="534">
        <v>3.9</v>
      </c>
      <c r="P36" s="535">
        <v>0</v>
      </c>
      <c r="Q36" s="535">
        <v>0</v>
      </c>
      <c r="R36" s="535">
        <v>0</v>
      </c>
      <c r="S36" s="535">
        <v>4.5</v>
      </c>
      <c r="T36" s="455"/>
    </row>
    <row r="37" spans="2:20" s="454" customFormat="1" ht="13.5">
      <c r="B37" s="491">
        <v>31</v>
      </c>
      <c r="C37" s="480" t="s">
        <v>1022</v>
      </c>
      <c r="D37" s="534">
        <v>19.399999999999999</v>
      </c>
      <c r="E37" s="535">
        <v>0</v>
      </c>
      <c r="F37" s="535">
        <v>0</v>
      </c>
      <c r="G37" s="535">
        <v>6.8</v>
      </c>
      <c r="H37" s="535">
        <v>0.4</v>
      </c>
      <c r="I37" s="535">
        <v>0.7</v>
      </c>
      <c r="J37" s="535">
        <v>0.5</v>
      </c>
      <c r="K37" s="535">
        <v>0.1</v>
      </c>
      <c r="L37" s="535">
        <v>341.7</v>
      </c>
      <c r="M37" s="535">
        <v>0</v>
      </c>
      <c r="N37" s="535">
        <v>0</v>
      </c>
      <c r="O37" s="534">
        <v>12.8</v>
      </c>
      <c r="P37" s="535">
        <v>4.4000000000000004</v>
      </c>
      <c r="Q37" s="535">
        <v>2</v>
      </c>
      <c r="R37" s="535">
        <v>0.2</v>
      </c>
      <c r="S37" s="535">
        <v>5.3</v>
      </c>
      <c r="T37" s="455"/>
    </row>
    <row r="38" spans="2:20" s="454" customFormat="1" ht="13.5">
      <c r="B38" s="491">
        <v>32</v>
      </c>
      <c r="C38" s="480" t="s">
        <v>1023</v>
      </c>
      <c r="D38" s="534">
        <v>5.5</v>
      </c>
      <c r="E38" s="535">
        <v>0</v>
      </c>
      <c r="F38" s="535">
        <v>0</v>
      </c>
      <c r="G38" s="535">
        <v>0.5</v>
      </c>
      <c r="H38" s="535">
        <v>0.2</v>
      </c>
      <c r="I38" s="535">
        <v>0.2</v>
      </c>
      <c r="J38" s="535">
        <v>0</v>
      </c>
      <c r="K38" s="535">
        <v>0.1</v>
      </c>
      <c r="L38" s="535">
        <v>132.74</v>
      </c>
      <c r="M38" s="535">
        <v>0</v>
      </c>
      <c r="N38" s="535">
        <v>0</v>
      </c>
      <c r="O38" s="534">
        <v>4</v>
      </c>
      <c r="P38" s="535">
        <v>0.1</v>
      </c>
      <c r="Q38" s="535">
        <v>0.2</v>
      </c>
      <c r="R38" s="535">
        <v>1.2</v>
      </c>
      <c r="S38" s="535">
        <v>9.9</v>
      </c>
      <c r="T38" s="455"/>
    </row>
    <row r="39" spans="2:20" s="454" customFormat="1" ht="13.5">
      <c r="B39" s="491">
        <v>33</v>
      </c>
      <c r="C39" s="480" t="s">
        <v>1024</v>
      </c>
      <c r="D39" s="534">
        <v>16.399999999999999</v>
      </c>
      <c r="E39" s="535">
        <v>0</v>
      </c>
      <c r="F39" s="535">
        <v>0</v>
      </c>
      <c r="G39" s="535">
        <v>1.7</v>
      </c>
      <c r="H39" s="535">
        <v>0.3</v>
      </c>
      <c r="I39" s="535">
        <v>0.2</v>
      </c>
      <c r="J39" s="535">
        <v>0</v>
      </c>
      <c r="K39" s="535">
        <v>0</v>
      </c>
      <c r="L39" s="535">
        <v>602.42999999999995</v>
      </c>
      <c r="M39" s="535">
        <v>0</v>
      </c>
      <c r="N39" s="535">
        <v>0</v>
      </c>
      <c r="O39" s="534">
        <v>9.5</v>
      </c>
      <c r="P39" s="535">
        <v>5.4</v>
      </c>
      <c r="Q39" s="535">
        <v>1.2</v>
      </c>
      <c r="R39" s="535">
        <v>0.3</v>
      </c>
      <c r="S39" s="535">
        <v>5.2</v>
      </c>
      <c r="T39" s="455"/>
    </row>
    <row r="40" spans="2:20" s="452" customFormat="1" ht="14">
      <c r="B40" s="490">
        <v>34</v>
      </c>
      <c r="C40" s="479" t="s">
        <v>1025</v>
      </c>
      <c r="D40" s="531">
        <v>206.10000000000002</v>
      </c>
      <c r="E40" s="532">
        <v>41.3</v>
      </c>
      <c r="F40" s="532">
        <v>0</v>
      </c>
      <c r="G40" s="532">
        <v>5.8</v>
      </c>
      <c r="H40" s="532">
        <v>0.3</v>
      </c>
      <c r="I40" s="532">
        <v>0.89999999999999991</v>
      </c>
      <c r="J40" s="532">
        <v>0.2</v>
      </c>
      <c r="K40" s="532">
        <v>0.1</v>
      </c>
      <c r="L40" s="532">
        <v>2143.25</v>
      </c>
      <c r="M40" s="532">
        <v>0</v>
      </c>
      <c r="N40" s="532">
        <v>0</v>
      </c>
      <c r="O40" s="531">
        <v>68.900000000000006</v>
      </c>
      <c r="P40" s="532">
        <v>42.4</v>
      </c>
      <c r="Q40" s="532">
        <v>86.6</v>
      </c>
      <c r="R40" s="532">
        <v>8.1999999999999993</v>
      </c>
      <c r="S40" s="530">
        <v>9.3000000000000007</v>
      </c>
      <c r="T40" s="453"/>
    </row>
    <row r="41" spans="2:20" s="454" customFormat="1" ht="13.5">
      <c r="B41" s="491">
        <v>35</v>
      </c>
      <c r="C41" s="481" t="s">
        <v>1026</v>
      </c>
      <c r="D41" s="534">
        <v>49.3</v>
      </c>
      <c r="E41" s="535">
        <v>12.8</v>
      </c>
      <c r="F41" s="535">
        <v>0</v>
      </c>
      <c r="G41" s="535">
        <v>0.9</v>
      </c>
      <c r="H41" s="535">
        <v>0.3</v>
      </c>
      <c r="I41" s="535">
        <v>0.6</v>
      </c>
      <c r="J41" s="538">
        <v>0</v>
      </c>
      <c r="K41" s="535">
        <v>0.1</v>
      </c>
      <c r="L41" s="535">
        <v>44.17</v>
      </c>
      <c r="M41" s="535">
        <v>0</v>
      </c>
      <c r="N41" s="535">
        <v>0</v>
      </c>
      <c r="O41" s="534">
        <v>30.3</v>
      </c>
      <c r="P41" s="535">
        <v>12.8</v>
      </c>
      <c r="Q41" s="535">
        <v>6.1</v>
      </c>
      <c r="R41" s="535">
        <v>0</v>
      </c>
      <c r="S41" s="535">
        <v>5.4</v>
      </c>
      <c r="T41" s="455"/>
    </row>
    <row r="42" spans="2:20" s="454" customFormat="1" ht="13.5">
      <c r="B42" s="491">
        <v>36</v>
      </c>
      <c r="C42" s="481" t="s">
        <v>1027</v>
      </c>
      <c r="D42" s="534">
        <v>36.6</v>
      </c>
      <c r="E42" s="535">
        <v>12.8</v>
      </c>
      <c r="F42" s="535">
        <v>0</v>
      </c>
      <c r="G42" s="535">
        <v>0.9</v>
      </c>
      <c r="H42" s="535">
        <v>0.3</v>
      </c>
      <c r="I42" s="535">
        <v>0.2</v>
      </c>
      <c r="J42" s="535">
        <v>0</v>
      </c>
      <c r="K42" s="535">
        <v>0</v>
      </c>
      <c r="L42" s="535">
        <v>32.83</v>
      </c>
      <c r="M42" s="535">
        <v>0</v>
      </c>
      <c r="N42" s="535">
        <v>0</v>
      </c>
      <c r="O42" s="534">
        <v>28.9</v>
      </c>
      <c r="P42" s="535">
        <v>1.6</v>
      </c>
      <c r="Q42" s="535">
        <v>6.1</v>
      </c>
      <c r="R42" s="535">
        <v>0</v>
      </c>
      <c r="S42" s="535">
        <v>4.9000000000000004</v>
      </c>
      <c r="T42" s="455"/>
    </row>
    <row r="43" spans="2:20" s="454" customFormat="1" ht="13.5">
      <c r="B43" s="491">
        <v>37</v>
      </c>
      <c r="C43" s="481" t="s">
        <v>1028</v>
      </c>
      <c r="D43" s="534">
        <v>28.5</v>
      </c>
      <c r="E43" s="535">
        <v>28.5</v>
      </c>
      <c r="F43" s="535">
        <v>0</v>
      </c>
      <c r="G43" s="535">
        <v>0.1</v>
      </c>
      <c r="H43" s="535">
        <v>0</v>
      </c>
      <c r="I43" s="535">
        <v>0</v>
      </c>
      <c r="J43" s="538">
        <v>0</v>
      </c>
      <c r="K43" s="535">
        <v>0</v>
      </c>
      <c r="L43" s="535">
        <v>355.64</v>
      </c>
      <c r="M43" s="535">
        <v>0</v>
      </c>
      <c r="N43" s="535">
        <v>0</v>
      </c>
      <c r="O43" s="534">
        <v>6.2</v>
      </c>
      <c r="P43" s="535">
        <v>22.3</v>
      </c>
      <c r="Q43" s="535">
        <v>0</v>
      </c>
      <c r="R43" s="535">
        <v>0</v>
      </c>
      <c r="S43" s="535">
        <v>7.3</v>
      </c>
      <c r="T43" s="455"/>
    </row>
    <row r="44" spans="2:20" s="454" customFormat="1" ht="13.5">
      <c r="B44" s="491">
        <v>38</v>
      </c>
      <c r="C44" s="481" t="s">
        <v>1029</v>
      </c>
      <c r="D44" s="534">
        <v>128.30000000000001</v>
      </c>
      <c r="E44" s="535">
        <v>0</v>
      </c>
      <c r="F44" s="535">
        <v>0</v>
      </c>
      <c r="G44" s="535">
        <v>4.8</v>
      </c>
      <c r="H44" s="535">
        <v>0</v>
      </c>
      <c r="I44" s="535">
        <v>0.3</v>
      </c>
      <c r="J44" s="538">
        <v>0.2</v>
      </c>
      <c r="K44" s="535">
        <v>0</v>
      </c>
      <c r="L44" s="535">
        <v>1743.44</v>
      </c>
      <c r="M44" s="535">
        <v>0</v>
      </c>
      <c r="N44" s="535">
        <v>0</v>
      </c>
      <c r="O44" s="534">
        <v>32.4</v>
      </c>
      <c r="P44" s="535">
        <v>7.3</v>
      </c>
      <c r="Q44" s="535">
        <v>80.5</v>
      </c>
      <c r="R44" s="535">
        <v>8.1999999999999993</v>
      </c>
      <c r="S44" s="535">
        <v>11.2</v>
      </c>
      <c r="T44" s="455"/>
    </row>
    <row r="45" spans="2:20" s="452" customFormat="1" ht="14">
      <c r="B45" s="490">
        <v>39</v>
      </c>
      <c r="C45" s="479" t="s">
        <v>1030</v>
      </c>
      <c r="D45" s="531">
        <v>82.5</v>
      </c>
      <c r="E45" s="532">
        <v>0</v>
      </c>
      <c r="F45" s="532">
        <v>0</v>
      </c>
      <c r="G45" s="532">
        <v>4.4000000000000004</v>
      </c>
      <c r="H45" s="532">
        <v>4.7</v>
      </c>
      <c r="I45" s="532">
        <v>2.6</v>
      </c>
      <c r="J45" s="532">
        <v>0.2</v>
      </c>
      <c r="K45" s="532">
        <v>2.2000000000000002</v>
      </c>
      <c r="L45" s="532">
        <v>7944.59</v>
      </c>
      <c r="M45" s="532">
        <v>0</v>
      </c>
      <c r="N45" s="532">
        <v>0</v>
      </c>
      <c r="O45" s="531">
        <v>19.5</v>
      </c>
      <c r="P45" s="532">
        <v>42.7</v>
      </c>
      <c r="Q45" s="532">
        <v>15.6</v>
      </c>
      <c r="R45" s="532">
        <v>4.7</v>
      </c>
      <c r="S45" s="530">
        <v>8.9</v>
      </c>
      <c r="T45" s="453"/>
    </row>
    <row r="46" spans="2:20" s="452" customFormat="1" ht="14">
      <c r="B46" s="490">
        <v>40</v>
      </c>
      <c r="C46" s="479" t="s">
        <v>1031</v>
      </c>
      <c r="D46" s="531">
        <v>399.4</v>
      </c>
      <c r="E46" s="532">
        <v>0</v>
      </c>
      <c r="F46" s="532">
        <v>0</v>
      </c>
      <c r="G46" s="532">
        <v>52.4</v>
      </c>
      <c r="H46" s="532">
        <v>13.8</v>
      </c>
      <c r="I46" s="532">
        <v>20.200000000000003</v>
      </c>
      <c r="J46" s="532">
        <v>5.7</v>
      </c>
      <c r="K46" s="532">
        <v>7.6999999999999993</v>
      </c>
      <c r="L46" s="532">
        <v>14921.279999999999</v>
      </c>
      <c r="M46" s="532">
        <v>0</v>
      </c>
      <c r="N46" s="532">
        <v>0</v>
      </c>
      <c r="O46" s="531">
        <v>291.89999999999998</v>
      </c>
      <c r="P46" s="532">
        <v>72.800000000000011</v>
      </c>
      <c r="Q46" s="532">
        <v>21.1</v>
      </c>
      <c r="R46" s="532">
        <v>13.399999999999999</v>
      </c>
      <c r="S46" s="530">
        <v>4.8</v>
      </c>
      <c r="T46" s="453"/>
    </row>
    <row r="47" spans="2:20" s="454" customFormat="1" ht="13.5">
      <c r="B47" s="491">
        <v>41</v>
      </c>
      <c r="C47" s="481" t="s">
        <v>1032</v>
      </c>
      <c r="D47" s="534">
        <v>186.8</v>
      </c>
      <c r="E47" s="535">
        <v>0</v>
      </c>
      <c r="F47" s="535">
        <v>0</v>
      </c>
      <c r="G47" s="535">
        <v>25.7</v>
      </c>
      <c r="H47" s="535">
        <v>8.6999999999999993</v>
      </c>
      <c r="I47" s="535">
        <v>12.3</v>
      </c>
      <c r="J47" s="535">
        <v>3.6</v>
      </c>
      <c r="K47" s="535">
        <v>5.2</v>
      </c>
      <c r="L47" s="535">
        <v>6980.25</v>
      </c>
      <c r="M47" s="535">
        <v>0</v>
      </c>
      <c r="N47" s="535">
        <v>0</v>
      </c>
      <c r="O47" s="534">
        <v>155.69999999999999</v>
      </c>
      <c r="P47" s="535">
        <v>7</v>
      </c>
      <c r="Q47" s="535">
        <v>14.8</v>
      </c>
      <c r="R47" s="535">
        <v>9.1999999999999993</v>
      </c>
      <c r="S47" s="535">
        <v>4.5</v>
      </c>
      <c r="T47" s="455"/>
    </row>
    <row r="48" spans="2:20" s="454" customFormat="1" ht="13.5">
      <c r="B48" s="491">
        <v>42</v>
      </c>
      <c r="C48" s="481" t="s">
        <v>1033</v>
      </c>
      <c r="D48" s="534">
        <v>56.6</v>
      </c>
      <c r="E48" s="535">
        <v>0</v>
      </c>
      <c r="F48" s="535">
        <v>0</v>
      </c>
      <c r="G48" s="535">
        <v>9.1</v>
      </c>
      <c r="H48" s="535">
        <v>0.3</v>
      </c>
      <c r="I48" s="535">
        <v>1.5</v>
      </c>
      <c r="J48" s="535">
        <v>0.8</v>
      </c>
      <c r="K48" s="535">
        <v>0.1</v>
      </c>
      <c r="L48" s="535">
        <v>2114.06</v>
      </c>
      <c r="M48" s="535">
        <v>0</v>
      </c>
      <c r="N48" s="535">
        <v>0</v>
      </c>
      <c r="O48" s="534">
        <v>39.5</v>
      </c>
      <c r="P48" s="535">
        <v>16.600000000000001</v>
      </c>
      <c r="Q48" s="535">
        <v>0.5</v>
      </c>
      <c r="R48" s="535">
        <v>0</v>
      </c>
      <c r="S48" s="535">
        <v>3.7</v>
      </c>
      <c r="T48" s="455"/>
    </row>
    <row r="49" spans="2:20" s="454" customFormat="1" ht="13.5">
      <c r="B49" s="491">
        <v>43</v>
      </c>
      <c r="C49" s="481" t="s">
        <v>1034</v>
      </c>
      <c r="D49" s="534">
        <v>156</v>
      </c>
      <c r="E49" s="535">
        <v>0</v>
      </c>
      <c r="F49" s="535">
        <v>0</v>
      </c>
      <c r="G49" s="535">
        <v>17.600000000000001</v>
      </c>
      <c r="H49" s="535">
        <v>4.8</v>
      </c>
      <c r="I49" s="535">
        <v>6.4</v>
      </c>
      <c r="J49" s="535">
        <v>1.3</v>
      </c>
      <c r="K49" s="535">
        <v>2.4</v>
      </c>
      <c r="L49" s="535">
        <v>5826.97</v>
      </c>
      <c r="M49" s="535">
        <v>0</v>
      </c>
      <c r="N49" s="535">
        <v>0</v>
      </c>
      <c r="O49" s="534">
        <v>96.7</v>
      </c>
      <c r="P49" s="535">
        <v>49.2</v>
      </c>
      <c r="Q49" s="535">
        <v>5.8</v>
      </c>
      <c r="R49" s="535">
        <v>4.2</v>
      </c>
      <c r="S49" s="535">
        <v>5.4</v>
      </c>
      <c r="T49" s="455"/>
    </row>
    <row r="50" spans="2:20" s="452" customFormat="1" ht="14">
      <c r="B50" s="490">
        <v>44</v>
      </c>
      <c r="C50" s="479" t="s">
        <v>1035</v>
      </c>
      <c r="D50" s="531">
        <v>593.79999999999995</v>
      </c>
      <c r="E50" s="532">
        <v>0</v>
      </c>
      <c r="F50" s="532">
        <v>0</v>
      </c>
      <c r="G50" s="532">
        <v>101.8</v>
      </c>
      <c r="H50" s="532">
        <v>16</v>
      </c>
      <c r="I50" s="532">
        <v>20.9</v>
      </c>
      <c r="J50" s="532">
        <v>8</v>
      </c>
      <c r="K50" s="532">
        <v>8.4</v>
      </c>
      <c r="L50" s="532">
        <v>6700.73</v>
      </c>
      <c r="M50" s="532">
        <v>0</v>
      </c>
      <c r="N50" s="532">
        <v>0</v>
      </c>
      <c r="O50" s="531">
        <v>461.4</v>
      </c>
      <c r="P50" s="532">
        <v>54.4</v>
      </c>
      <c r="Q50" s="532">
        <v>54.2</v>
      </c>
      <c r="R50" s="532">
        <v>23.9</v>
      </c>
      <c r="S50" s="530">
        <v>5.0999999999999996</v>
      </c>
      <c r="T50" s="453"/>
    </row>
    <row r="51" spans="2:20" s="452" customFormat="1" ht="14">
      <c r="B51" s="490">
        <v>45</v>
      </c>
      <c r="C51" s="479" t="s">
        <v>1036</v>
      </c>
      <c r="D51" s="527">
        <v>285.40000000000003</v>
      </c>
      <c r="E51" s="532">
        <v>0</v>
      </c>
      <c r="F51" s="532">
        <v>0</v>
      </c>
      <c r="G51" s="532">
        <v>14.6</v>
      </c>
      <c r="H51" s="532">
        <v>5.1999999999999993</v>
      </c>
      <c r="I51" s="532">
        <v>6.8999999999999995</v>
      </c>
      <c r="J51" s="532">
        <v>1.8</v>
      </c>
      <c r="K51" s="532">
        <v>3.4000000000000004</v>
      </c>
      <c r="L51" s="532">
        <v>71063.150000000009</v>
      </c>
      <c r="M51" s="532">
        <v>0</v>
      </c>
      <c r="N51" s="532">
        <v>0</v>
      </c>
      <c r="O51" s="527">
        <v>160.60000000000002</v>
      </c>
      <c r="P51" s="528">
        <v>99.600000000000023</v>
      </c>
      <c r="Q51" s="532">
        <v>16</v>
      </c>
      <c r="R51" s="532">
        <v>9.1999999999999993</v>
      </c>
      <c r="S51" s="530">
        <v>6</v>
      </c>
      <c r="T51" s="453"/>
    </row>
    <row r="52" spans="2:20" s="454" customFormat="1" ht="13.5">
      <c r="B52" s="491">
        <v>46</v>
      </c>
      <c r="C52" s="481" t="s">
        <v>1037</v>
      </c>
      <c r="D52" s="534">
        <v>198.3</v>
      </c>
      <c r="E52" s="535">
        <v>0</v>
      </c>
      <c r="F52" s="535">
        <v>0</v>
      </c>
      <c r="G52" s="535">
        <v>12.4</v>
      </c>
      <c r="H52" s="535">
        <v>1.2</v>
      </c>
      <c r="I52" s="535">
        <v>3.5</v>
      </c>
      <c r="J52" s="535">
        <v>1.6</v>
      </c>
      <c r="K52" s="538">
        <v>0.6</v>
      </c>
      <c r="L52" s="535">
        <v>67533.87</v>
      </c>
      <c r="M52" s="535">
        <v>0</v>
      </c>
      <c r="N52" s="535">
        <v>0</v>
      </c>
      <c r="O52" s="534">
        <v>116.5</v>
      </c>
      <c r="P52" s="535">
        <v>70.400000000000006</v>
      </c>
      <c r="Q52" s="535">
        <v>2.5</v>
      </c>
      <c r="R52" s="535">
        <v>9</v>
      </c>
      <c r="S52" s="535">
        <v>5.6</v>
      </c>
      <c r="T52" s="455"/>
    </row>
    <row r="53" spans="2:20" s="454" customFormat="1" ht="13.5">
      <c r="B53" s="491">
        <v>47</v>
      </c>
      <c r="C53" s="481" t="s">
        <v>1038</v>
      </c>
      <c r="D53" s="534">
        <v>3.8</v>
      </c>
      <c r="E53" s="535">
        <v>0</v>
      </c>
      <c r="F53" s="535">
        <v>0</v>
      </c>
      <c r="G53" s="535">
        <v>0.1</v>
      </c>
      <c r="H53" s="535">
        <v>3.8</v>
      </c>
      <c r="I53" s="535">
        <v>2.6</v>
      </c>
      <c r="J53" s="535">
        <v>0</v>
      </c>
      <c r="K53" s="538">
        <v>2.6</v>
      </c>
      <c r="L53" s="535">
        <v>1630.57</v>
      </c>
      <c r="M53" s="535">
        <v>0</v>
      </c>
      <c r="N53" s="535">
        <v>0</v>
      </c>
      <c r="O53" s="534">
        <v>2.2000000000000002</v>
      </c>
      <c r="P53" s="535">
        <v>1.2</v>
      </c>
      <c r="Q53" s="535">
        <v>0.2</v>
      </c>
      <c r="R53" s="535">
        <v>0.1</v>
      </c>
      <c r="S53" s="535">
        <v>7.7</v>
      </c>
      <c r="T53" s="455"/>
    </row>
    <row r="54" spans="2:20" s="454" customFormat="1" ht="13.5">
      <c r="B54" s="491">
        <v>48</v>
      </c>
      <c r="C54" s="481" t="s">
        <v>1039</v>
      </c>
      <c r="D54" s="534">
        <v>0</v>
      </c>
      <c r="E54" s="535">
        <v>0</v>
      </c>
      <c r="F54" s="535">
        <v>0</v>
      </c>
      <c r="G54" s="535">
        <v>0</v>
      </c>
      <c r="H54" s="535">
        <v>0</v>
      </c>
      <c r="I54" s="535">
        <v>0</v>
      </c>
      <c r="J54" s="535">
        <v>0</v>
      </c>
      <c r="K54" s="538">
        <v>0</v>
      </c>
      <c r="L54" s="535">
        <v>0.12</v>
      </c>
      <c r="M54" s="535">
        <v>0</v>
      </c>
      <c r="N54" s="535">
        <v>0</v>
      </c>
      <c r="O54" s="534">
        <v>0</v>
      </c>
      <c r="P54" s="535">
        <v>0</v>
      </c>
      <c r="Q54" s="535">
        <v>0</v>
      </c>
      <c r="R54" s="535">
        <v>0</v>
      </c>
      <c r="S54" s="535">
        <v>1</v>
      </c>
      <c r="T54" s="455"/>
    </row>
    <row r="55" spans="2:20" s="454" customFormat="1" ht="13.5">
      <c r="B55" s="491">
        <v>49</v>
      </c>
      <c r="C55" s="481" t="s">
        <v>1040</v>
      </c>
      <c r="D55" s="534">
        <v>79.099999999999994</v>
      </c>
      <c r="E55" s="535">
        <v>0</v>
      </c>
      <c r="F55" s="535">
        <v>0</v>
      </c>
      <c r="G55" s="535">
        <v>1.1000000000000001</v>
      </c>
      <c r="H55" s="535">
        <v>0.1</v>
      </c>
      <c r="I55" s="535">
        <v>0.5</v>
      </c>
      <c r="J55" s="535">
        <v>0</v>
      </c>
      <c r="K55" s="538">
        <v>0.1</v>
      </c>
      <c r="L55" s="535">
        <v>1479.07</v>
      </c>
      <c r="M55" s="535">
        <v>0</v>
      </c>
      <c r="N55" s="535">
        <v>0</v>
      </c>
      <c r="O55" s="534">
        <v>38.1</v>
      </c>
      <c r="P55" s="535">
        <v>27.6</v>
      </c>
      <c r="Q55" s="535">
        <v>13.3</v>
      </c>
      <c r="R55" s="535">
        <v>0</v>
      </c>
      <c r="S55" s="535">
        <v>7</v>
      </c>
      <c r="T55" s="455"/>
    </row>
    <row r="56" spans="2:20" s="454" customFormat="1" ht="13.5">
      <c r="B56" s="491">
        <v>50</v>
      </c>
      <c r="C56" s="481" t="s">
        <v>1041</v>
      </c>
      <c r="D56" s="534">
        <v>4.2</v>
      </c>
      <c r="E56" s="535">
        <v>0</v>
      </c>
      <c r="F56" s="535">
        <v>0</v>
      </c>
      <c r="G56" s="535">
        <v>1</v>
      </c>
      <c r="H56" s="535">
        <v>0.1</v>
      </c>
      <c r="I56" s="535">
        <v>0.3</v>
      </c>
      <c r="J56" s="535">
        <v>0.2</v>
      </c>
      <c r="K56" s="538">
        <v>0.1</v>
      </c>
      <c r="L56" s="535">
        <v>419.52</v>
      </c>
      <c r="M56" s="535">
        <v>0</v>
      </c>
      <c r="N56" s="535">
        <v>0</v>
      </c>
      <c r="O56" s="534">
        <v>3.8</v>
      </c>
      <c r="P56" s="535">
        <v>0.4</v>
      </c>
      <c r="Q56" s="535">
        <v>0</v>
      </c>
      <c r="R56" s="535">
        <v>0</v>
      </c>
      <c r="S56" s="535">
        <v>3.3</v>
      </c>
      <c r="T56" s="455"/>
    </row>
    <row r="57" spans="2:20" s="452" customFormat="1" ht="14">
      <c r="B57" s="490">
        <v>51</v>
      </c>
      <c r="C57" s="479" t="s">
        <v>1042</v>
      </c>
      <c r="D57" s="531">
        <v>100.24505985415158</v>
      </c>
      <c r="E57" s="532">
        <v>0</v>
      </c>
      <c r="F57" s="532">
        <v>0</v>
      </c>
      <c r="G57" s="532">
        <v>24.2</v>
      </c>
      <c r="H57" s="532">
        <v>5.9</v>
      </c>
      <c r="I57" s="532">
        <v>5.6</v>
      </c>
      <c r="J57" s="532">
        <v>1.5</v>
      </c>
      <c r="K57" s="532">
        <v>3.3</v>
      </c>
      <c r="L57" s="532">
        <v>5349.35</v>
      </c>
      <c r="M57" s="532">
        <v>0</v>
      </c>
      <c r="N57" s="532">
        <v>0</v>
      </c>
      <c r="O57" s="531">
        <v>63.1</v>
      </c>
      <c r="P57" s="532">
        <v>17.600000000000001</v>
      </c>
      <c r="Q57" s="532">
        <v>13.6</v>
      </c>
      <c r="R57" s="532">
        <v>5.8</v>
      </c>
      <c r="S57" s="530">
        <v>7</v>
      </c>
      <c r="T57" s="453"/>
    </row>
    <row r="58" spans="2:20" s="452" customFormat="1" ht="14">
      <c r="B58" s="490">
        <v>52</v>
      </c>
      <c r="C58" s="479" t="s">
        <v>1043</v>
      </c>
      <c r="D58" s="531">
        <v>1080.9450598541516</v>
      </c>
      <c r="E58" s="532">
        <v>0</v>
      </c>
      <c r="F58" s="532">
        <v>0</v>
      </c>
      <c r="G58" s="532">
        <v>77.400000000000006</v>
      </c>
      <c r="H58" s="532">
        <v>4.0999999999999996</v>
      </c>
      <c r="I58" s="532">
        <v>25.5</v>
      </c>
      <c r="J58" s="532">
        <v>5</v>
      </c>
      <c r="K58" s="532">
        <v>1.9</v>
      </c>
      <c r="L58" s="532">
        <v>608.66</v>
      </c>
      <c r="M58" s="532">
        <v>0</v>
      </c>
      <c r="N58" s="532">
        <v>0</v>
      </c>
      <c r="O58" s="531">
        <v>505.8</v>
      </c>
      <c r="P58" s="532">
        <v>61.4</v>
      </c>
      <c r="Q58" s="532">
        <v>240.5</v>
      </c>
      <c r="R58" s="532">
        <v>273.24505985415163</v>
      </c>
      <c r="S58" s="530">
        <v>12.942613889611772</v>
      </c>
      <c r="T58" s="453"/>
    </row>
    <row r="59" spans="2:20" s="452" customFormat="1" ht="14">
      <c r="B59" s="490">
        <v>53</v>
      </c>
      <c r="C59" s="479" t="s">
        <v>1044</v>
      </c>
      <c r="D59" s="531">
        <v>2557.5919193544059</v>
      </c>
      <c r="E59" s="532">
        <v>0</v>
      </c>
      <c r="F59" s="532">
        <v>0</v>
      </c>
      <c r="G59" s="532">
        <v>56.7</v>
      </c>
      <c r="H59" s="532">
        <v>16.100000000000001</v>
      </c>
      <c r="I59" s="532">
        <v>17.099999999999998</v>
      </c>
      <c r="J59" s="532">
        <v>5.7</v>
      </c>
      <c r="K59" s="532">
        <v>8.1</v>
      </c>
      <c r="L59" s="532">
        <v>3590.25</v>
      </c>
      <c r="M59" s="532">
        <v>0</v>
      </c>
      <c r="N59" s="532">
        <v>0</v>
      </c>
      <c r="O59" s="531">
        <v>355.5</v>
      </c>
      <c r="P59" s="532">
        <v>161.30000000000001</v>
      </c>
      <c r="Q59" s="532">
        <v>51.4</v>
      </c>
      <c r="R59" s="532">
        <v>1989.2919193544062</v>
      </c>
      <c r="S59" s="532">
        <v>5.7979499418606144</v>
      </c>
      <c r="T59" s="455"/>
    </row>
    <row r="60" spans="2:20" s="452" customFormat="1" ht="14">
      <c r="B60" s="490">
        <v>54</v>
      </c>
      <c r="C60" s="479" t="s">
        <v>1045</v>
      </c>
      <c r="D60" s="531">
        <v>1953.3926646826992</v>
      </c>
      <c r="E60" s="532">
        <v>0</v>
      </c>
      <c r="F60" s="532">
        <v>0</v>
      </c>
      <c r="G60" s="532">
        <v>2.1</v>
      </c>
      <c r="H60" s="532">
        <v>0.1</v>
      </c>
      <c r="I60" s="532">
        <v>0.2</v>
      </c>
      <c r="J60" s="532">
        <v>0</v>
      </c>
      <c r="K60" s="532">
        <v>0.1</v>
      </c>
      <c r="L60" s="532">
        <v>0</v>
      </c>
      <c r="M60" s="532">
        <v>0</v>
      </c>
      <c r="N60" s="532">
        <v>0</v>
      </c>
      <c r="O60" s="531">
        <v>5.6</v>
      </c>
      <c r="P60" s="532">
        <v>0.5</v>
      </c>
      <c r="Q60" s="532">
        <v>0.3</v>
      </c>
      <c r="R60" s="532">
        <v>1946.9926646826991</v>
      </c>
      <c r="S60" s="530">
        <v>19.179617659536341</v>
      </c>
      <c r="T60" s="453"/>
    </row>
    <row r="61" spans="2:20" s="452" customFormat="1" ht="14">
      <c r="B61" s="490">
        <v>55</v>
      </c>
      <c r="C61" s="482" t="s">
        <v>1046</v>
      </c>
      <c r="D61" s="531">
        <v>604.19925467170697</v>
      </c>
      <c r="E61" s="532">
        <v>0</v>
      </c>
      <c r="F61" s="532">
        <v>0</v>
      </c>
      <c r="G61" s="532">
        <v>54.6</v>
      </c>
      <c r="H61" s="532">
        <v>16</v>
      </c>
      <c r="I61" s="532">
        <v>16.899999999999999</v>
      </c>
      <c r="J61" s="532">
        <v>5.7</v>
      </c>
      <c r="K61" s="532">
        <v>8</v>
      </c>
      <c r="L61" s="532">
        <v>3590.25</v>
      </c>
      <c r="M61" s="532">
        <v>0</v>
      </c>
      <c r="N61" s="532">
        <v>0</v>
      </c>
      <c r="O61" s="531">
        <v>349.9</v>
      </c>
      <c r="P61" s="532">
        <v>160.80000000000001</v>
      </c>
      <c r="Q61" s="532">
        <v>51.1</v>
      </c>
      <c r="R61" s="532">
        <v>42.299254671707011</v>
      </c>
      <c r="S61" s="530">
        <v>6.3706200441700469</v>
      </c>
      <c r="T61" s="453"/>
    </row>
    <row r="62" spans="2:20" s="452" customFormat="1" ht="12.75" customHeight="1">
      <c r="B62" s="492">
        <v>56</v>
      </c>
      <c r="C62" s="483" t="s">
        <v>1047</v>
      </c>
      <c r="D62" s="539">
        <v>5800.9369792085572</v>
      </c>
      <c r="E62" s="540">
        <v>41.3</v>
      </c>
      <c r="F62" s="540">
        <v>0</v>
      </c>
      <c r="G62" s="540">
        <v>443.50000000000006</v>
      </c>
      <c r="H62" s="540">
        <v>83.6</v>
      </c>
      <c r="I62" s="540">
        <v>137.69999999999999</v>
      </c>
      <c r="J62" s="540">
        <v>45.3</v>
      </c>
      <c r="K62" s="540">
        <v>51.099999999999994</v>
      </c>
      <c r="L62" s="540">
        <v>164828</v>
      </c>
      <c r="M62" s="540">
        <v>0</v>
      </c>
      <c r="N62" s="540">
        <v>0</v>
      </c>
      <c r="O62" s="539">
        <v>2253.5999999999995</v>
      </c>
      <c r="P62" s="540">
        <v>676.60000000000014</v>
      </c>
      <c r="Q62" s="540">
        <v>532.19999999999993</v>
      </c>
      <c r="R62" s="540">
        <v>2338.2369792085578</v>
      </c>
      <c r="S62" s="540">
        <v>7.7608429233646499</v>
      </c>
      <c r="T62" s="453"/>
    </row>
    <row r="63" spans="2:20" s="486" customFormat="1" ht="13.5">
      <c r="C63" s="484" t="s">
        <v>1048</v>
      </c>
      <c r="D63" s="485"/>
      <c r="E63" s="485"/>
      <c r="F63" s="485"/>
      <c r="G63" s="485"/>
      <c r="H63" s="485"/>
      <c r="I63" s="485"/>
      <c r="J63" s="485"/>
      <c r="K63" s="485"/>
      <c r="T63" s="493"/>
    </row>
    <row r="64" spans="2:20" s="486" customFormat="1" ht="13.5">
      <c r="C64" s="487"/>
      <c r="D64" s="487"/>
      <c r="E64" s="487"/>
      <c r="F64" s="487"/>
      <c r="G64" s="487"/>
      <c r="H64" s="487"/>
      <c r="I64" s="487"/>
      <c r="J64" s="487"/>
      <c r="K64" s="487"/>
    </row>
    <row r="65" spans="2:18" s="486" customFormat="1" ht="14">
      <c r="C65" s="488" t="s">
        <v>1049</v>
      </c>
      <c r="D65" s="487"/>
      <c r="E65" s="487"/>
      <c r="F65" s="487"/>
      <c r="G65" s="487"/>
      <c r="H65" s="487"/>
      <c r="I65" s="487"/>
      <c r="J65" s="487"/>
      <c r="K65" s="487"/>
    </row>
    <row r="66" spans="2:18" s="486" customFormat="1" ht="13.5">
      <c r="C66" s="489" t="s">
        <v>1050</v>
      </c>
      <c r="D66" s="487"/>
      <c r="E66" s="487"/>
      <c r="F66" s="487"/>
      <c r="G66" s="487"/>
      <c r="H66" s="487"/>
      <c r="I66" s="487"/>
      <c r="J66" s="487"/>
      <c r="K66" s="487"/>
    </row>
    <row r="67" spans="2:18" s="486" customFormat="1" ht="13.5">
      <c r="C67" s="489" t="s">
        <v>1051</v>
      </c>
      <c r="D67" s="487"/>
      <c r="E67" s="487"/>
      <c r="F67" s="487"/>
      <c r="H67" s="487"/>
      <c r="I67" s="487"/>
      <c r="J67" s="494"/>
      <c r="K67" s="487"/>
      <c r="Q67" s="494"/>
      <c r="R67" s="494"/>
    </row>
    <row r="68" spans="2:18" s="486" customFormat="1" ht="13.5">
      <c r="C68" s="489" t="s">
        <v>1052</v>
      </c>
      <c r="D68" s="487"/>
      <c r="E68" s="489"/>
      <c r="F68" s="489"/>
      <c r="G68" s="494"/>
      <c r="H68" s="489"/>
      <c r="I68" s="489"/>
      <c r="J68" s="494"/>
      <c r="K68" s="487"/>
      <c r="Q68" s="494"/>
      <c r="R68" s="494"/>
    </row>
    <row r="69" spans="2:18" s="454" customFormat="1" ht="13.5">
      <c r="B69" s="486"/>
      <c r="C69" s="457"/>
      <c r="D69" s="457"/>
      <c r="E69" s="457"/>
      <c r="F69" s="457"/>
      <c r="G69" s="458"/>
      <c r="H69" s="456"/>
      <c r="I69" s="457"/>
      <c r="K69" s="456"/>
      <c r="Q69" s="458"/>
      <c r="R69" s="458"/>
    </row>
    <row r="70" spans="2:18" s="454" customFormat="1" ht="13.5">
      <c r="B70" s="486"/>
      <c r="C70" s="457"/>
      <c r="D70" s="457"/>
      <c r="E70" s="457"/>
      <c r="F70" s="457"/>
      <c r="G70" s="458"/>
      <c r="H70" s="457"/>
      <c r="I70" s="457"/>
      <c r="J70" s="458"/>
      <c r="K70" s="456"/>
      <c r="Q70" s="458"/>
      <c r="R70" s="458"/>
    </row>
    <row r="71" spans="2:18" s="454" customFormat="1" ht="13.5">
      <c r="B71" s="486"/>
      <c r="C71" s="457"/>
      <c r="D71" s="457"/>
      <c r="E71" s="457"/>
      <c r="F71" s="457"/>
      <c r="G71" s="458"/>
      <c r="H71" s="456"/>
      <c r="I71" s="457"/>
      <c r="J71" s="458"/>
      <c r="K71" s="456"/>
      <c r="Q71" s="458"/>
      <c r="R71" s="458"/>
    </row>
    <row r="72" spans="2:18" s="454" customFormat="1" ht="13.5">
      <c r="B72" s="486"/>
      <c r="C72" s="457"/>
      <c r="D72" s="457"/>
      <c r="E72" s="457"/>
      <c r="F72" s="457"/>
      <c r="G72" s="458"/>
      <c r="H72" s="456"/>
      <c r="I72" s="457"/>
      <c r="K72" s="456"/>
      <c r="Q72" s="458"/>
      <c r="R72" s="458"/>
    </row>
    <row r="73" spans="2:18" s="454" customFormat="1" ht="13.5">
      <c r="B73" s="486"/>
      <c r="C73" s="457"/>
      <c r="D73" s="457"/>
      <c r="E73" s="457"/>
      <c r="F73" s="457"/>
      <c r="G73" s="458"/>
      <c r="H73" s="457"/>
      <c r="I73" s="457"/>
      <c r="K73" s="456"/>
      <c r="Q73" s="458"/>
      <c r="R73" s="458"/>
    </row>
    <row r="74" spans="2:18">
      <c r="C74" s="441"/>
      <c r="D74" s="441"/>
      <c r="E74" s="441"/>
      <c r="F74" s="441"/>
      <c r="G74" s="442"/>
      <c r="H74" s="441"/>
      <c r="I74" s="441"/>
      <c r="K74" s="440"/>
      <c r="Q74" s="442"/>
      <c r="R74" s="442"/>
    </row>
    <row r="75" spans="2:18">
      <c r="C75" s="441"/>
      <c r="D75" s="441"/>
      <c r="E75" s="441"/>
      <c r="F75" s="441"/>
      <c r="G75" s="442"/>
      <c r="H75" s="441"/>
      <c r="I75" s="441"/>
      <c r="K75" s="440"/>
      <c r="Q75" s="442"/>
      <c r="R75" s="442"/>
    </row>
    <row r="76" spans="2:18">
      <c r="C76" s="441"/>
      <c r="D76" s="441"/>
      <c r="E76" s="441"/>
      <c r="F76" s="441"/>
      <c r="G76" s="442"/>
      <c r="H76" s="441"/>
      <c r="I76" s="441"/>
      <c r="K76" s="440"/>
      <c r="Q76" s="442"/>
      <c r="R76" s="442"/>
    </row>
    <row r="77" spans="2:18">
      <c r="C77" s="441"/>
      <c r="D77" s="441"/>
      <c r="E77" s="441"/>
      <c r="F77" s="441"/>
      <c r="G77" s="442"/>
      <c r="H77" s="441"/>
      <c r="I77" s="441"/>
      <c r="K77" s="440"/>
      <c r="Q77" s="442"/>
      <c r="R77" s="442"/>
    </row>
    <row r="78" spans="2:18">
      <c r="C78" s="441"/>
      <c r="D78" s="440"/>
      <c r="E78" s="441"/>
      <c r="F78" s="441"/>
      <c r="G78" s="442"/>
      <c r="H78" s="441"/>
      <c r="I78" s="441"/>
      <c r="K78" s="440"/>
      <c r="Q78" s="442"/>
      <c r="R78" s="442"/>
    </row>
    <row r="79" spans="2:18">
      <c r="C79" s="441"/>
      <c r="D79" s="440"/>
      <c r="E79" s="441"/>
      <c r="F79" s="441"/>
      <c r="G79" s="442"/>
      <c r="H79" s="441"/>
      <c r="I79" s="441"/>
      <c r="K79" s="440"/>
      <c r="Q79" s="442"/>
      <c r="R79" s="442"/>
    </row>
    <row r="80" spans="2:18">
      <c r="C80" s="441"/>
      <c r="D80" s="440"/>
      <c r="E80" s="441"/>
      <c r="F80" s="441"/>
      <c r="G80" s="442"/>
      <c r="H80" s="441"/>
      <c r="I80" s="441"/>
      <c r="K80" s="440"/>
      <c r="Q80" s="442"/>
      <c r="R80" s="442"/>
    </row>
    <row r="81" spans="3:18">
      <c r="C81" s="441"/>
      <c r="D81" s="440"/>
      <c r="E81" s="441"/>
      <c r="F81" s="441"/>
      <c r="G81" s="442"/>
      <c r="H81" s="441"/>
      <c r="I81" s="441"/>
      <c r="K81" s="440"/>
      <c r="Q81" s="442"/>
      <c r="R81" s="442"/>
    </row>
    <row r="82" spans="3:18">
      <c r="C82" s="441"/>
      <c r="D82" s="441"/>
      <c r="E82" s="440"/>
      <c r="F82" s="440"/>
      <c r="G82" s="442"/>
      <c r="H82" s="440"/>
      <c r="I82" s="441"/>
      <c r="J82" s="442"/>
      <c r="K82" s="440"/>
      <c r="Q82" s="442"/>
      <c r="R82" s="442"/>
    </row>
    <row r="83" spans="3:18">
      <c r="C83" s="441"/>
      <c r="D83" s="440"/>
      <c r="E83" s="441"/>
      <c r="F83" s="441"/>
      <c r="G83" s="442"/>
      <c r="H83" s="441"/>
      <c r="I83" s="441"/>
      <c r="K83" s="440"/>
      <c r="Q83" s="442"/>
      <c r="R83" s="442"/>
    </row>
    <row r="84" spans="3:18">
      <c r="C84" s="441"/>
      <c r="D84" s="440"/>
      <c r="E84" s="441"/>
      <c r="F84" s="441"/>
      <c r="G84" s="442"/>
      <c r="H84" s="441"/>
      <c r="I84" s="441"/>
      <c r="J84" s="442"/>
      <c r="K84" s="440"/>
      <c r="Q84" s="442"/>
      <c r="R84" s="442"/>
    </row>
    <row r="85" spans="3:18">
      <c r="C85" s="441"/>
      <c r="D85" s="440"/>
      <c r="E85" s="441"/>
      <c r="F85" s="441"/>
      <c r="G85" s="442"/>
      <c r="H85" s="441"/>
      <c r="I85" s="441"/>
      <c r="K85" s="440"/>
      <c r="Q85" s="442"/>
      <c r="R85" s="442"/>
    </row>
    <row r="86" spans="3:18">
      <c r="C86" s="441"/>
      <c r="D86" s="440"/>
      <c r="E86" s="441"/>
      <c r="F86" s="441"/>
      <c r="G86" s="442"/>
      <c r="H86" s="441"/>
      <c r="I86" s="441"/>
      <c r="K86" s="440"/>
      <c r="Q86" s="442"/>
      <c r="R86" s="442"/>
    </row>
    <row r="87" spans="3:18">
      <c r="C87" s="441"/>
      <c r="D87" s="440"/>
      <c r="E87" s="440"/>
      <c r="F87" s="440"/>
      <c r="G87" s="440"/>
      <c r="H87" s="440"/>
      <c r="I87" s="441"/>
      <c r="J87" s="440"/>
      <c r="K87" s="440"/>
      <c r="Q87" s="442"/>
      <c r="R87" s="442"/>
    </row>
    <row r="88" spans="3:18">
      <c r="C88" s="441"/>
      <c r="D88" s="440"/>
      <c r="E88" s="440"/>
      <c r="F88" s="440"/>
      <c r="G88" s="440"/>
      <c r="H88" s="440"/>
      <c r="I88" s="440"/>
      <c r="J88" s="440"/>
      <c r="K88" s="440"/>
      <c r="Q88" s="442"/>
      <c r="R88" s="442"/>
    </row>
    <row r="89" spans="3:18">
      <c r="C89" s="441"/>
      <c r="D89" s="440"/>
      <c r="E89" s="440"/>
      <c r="F89" s="440"/>
      <c r="G89" s="440"/>
      <c r="H89" s="440"/>
      <c r="I89" s="440"/>
      <c r="J89" s="440"/>
      <c r="K89" s="440"/>
      <c r="Q89" s="442"/>
      <c r="R89" s="442"/>
    </row>
    <row r="90" spans="3:18">
      <c r="C90" s="441"/>
      <c r="D90" s="440"/>
      <c r="E90" s="440"/>
      <c r="F90" s="440"/>
      <c r="G90" s="440"/>
      <c r="H90" s="440"/>
      <c r="I90" s="440"/>
      <c r="J90" s="440"/>
      <c r="K90" s="440"/>
      <c r="Q90" s="442"/>
      <c r="R90" s="442"/>
    </row>
    <row r="91" spans="3:18">
      <c r="C91" s="441"/>
      <c r="D91" s="440"/>
      <c r="E91" s="440"/>
      <c r="F91" s="440"/>
      <c r="G91" s="440"/>
      <c r="H91" s="440"/>
      <c r="I91" s="440"/>
      <c r="J91" s="440"/>
      <c r="K91" s="440"/>
      <c r="Q91" s="442"/>
      <c r="R91" s="442"/>
    </row>
    <row r="92" spans="3:18">
      <c r="C92" s="441"/>
      <c r="D92" s="440"/>
      <c r="E92" s="440"/>
      <c r="F92" s="440"/>
      <c r="G92" s="440"/>
      <c r="H92" s="440"/>
      <c r="I92" s="440"/>
      <c r="J92" s="440"/>
      <c r="K92" s="440"/>
      <c r="Q92" s="442"/>
      <c r="R92" s="442"/>
    </row>
    <row r="93" spans="3:18">
      <c r="C93" s="441"/>
      <c r="D93" s="440"/>
      <c r="E93" s="440"/>
      <c r="F93" s="440"/>
      <c r="G93" s="440"/>
      <c r="H93" s="440"/>
      <c r="I93" s="440"/>
      <c r="J93" s="441"/>
      <c r="K93" s="440"/>
      <c r="Q93" s="442"/>
      <c r="R93" s="442"/>
    </row>
    <row r="94" spans="3:18">
      <c r="C94" s="441"/>
      <c r="D94" s="440"/>
      <c r="E94" s="440"/>
      <c r="F94" s="440"/>
      <c r="G94" s="440"/>
      <c r="H94" s="440"/>
      <c r="I94" s="440"/>
      <c r="J94" s="440"/>
      <c r="K94" s="440"/>
      <c r="Q94" s="442"/>
      <c r="R94" s="442"/>
    </row>
    <row r="95" spans="3:18">
      <c r="C95" s="441"/>
      <c r="D95" s="440"/>
      <c r="E95" s="440"/>
      <c r="F95" s="440"/>
      <c r="G95" s="440"/>
      <c r="H95" s="440"/>
      <c r="I95" s="440"/>
      <c r="J95" s="440"/>
      <c r="K95" s="440"/>
      <c r="Q95" s="442"/>
      <c r="R95" s="442"/>
    </row>
    <row r="96" spans="3:18">
      <c r="C96" s="441"/>
      <c r="D96" s="440"/>
      <c r="E96" s="440"/>
      <c r="F96" s="440"/>
      <c r="G96" s="440"/>
      <c r="H96" s="440"/>
      <c r="I96" s="440"/>
      <c r="J96" s="441"/>
      <c r="K96" s="440"/>
    </row>
    <row r="97" spans="1:11">
      <c r="C97" s="441"/>
      <c r="D97" s="440"/>
      <c r="E97" s="440"/>
      <c r="F97" s="440"/>
      <c r="G97" s="440"/>
      <c r="H97" s="440"/>
      <c r="I97" s="440"/>
      <c r="J97" s="440"/>
      <c r="K97" s="440"/>
    </row>
    <row r="98" spans="1:11">
      <c r="C98" s="441"/>
      <c r="D98" s="440"/>
      <c r="E98" s="440"/>
      <c r="F98" s="440"/>
      <c r="G98" s="440"/>
      <c r="H98" s="440"/>
      <c r="I98" s="440"/>
      <c r="J98" s="441"/>
      <c r="K98" s="440"/>
    </row>
    <row r="99" spans="1:11">
      <c r="C99" s="441"/>
      <c r="D99" s="440"/>
      <c r="E99" s="440"/>
      <c r="F99" s="440"/>
      <c r="G99" s="440"/>
      <c r="H99" s="440"/>
      <c r="I99" s="440"/>
      <c r="J99" s="441"/>
      <c r="K99" s="440"/>
    </row>
    <row r="100" spans="1:11">
      <c r="C100" s="441"/>
      <c r="D100" s="440"/>
      <c r="E100" s="440"/>
      <c r="F100" s="440"/>
      <c r="G100" s="440"/>
      <c r="H100" s="440"/>
      <c r="I100" s="440"/>
      <c r="J100" s="441"/>
      <c r="K100" s="440"/>
    </row>
    <row r="101" spans="1:11">
      <c r="C101" s="441"/>
      <c r="D101" s="440"/>
      <c r="E101" s="440"/>
      <c r="F101" s="440"/>
      <c r="G101" s="440"/>
      <c r="H101" s="440"/>
      <c r="I101" s="440"/>
      <c r="J101" s="441"/>
      <c r="K101" s="440"/>
    </row>
    <row r="102" spans="1:11">
      <c r="C102" s="441"/>
      <c r="D102" s="440"/>
      <c r="E102" s="440"/>
      <c r="F102" s="440"/>
      <c r="G102" s="440"/>
      <c r="H102" s="440"/>
      <c r="I102" s="440"/>
      <c r="J102" s="441"/>
      <c r="K102" s="440"/>
    </row>
    <row r="103" spans="1:11">
      <c r="C103" s="441"/>
      <c r="D103" s="440"/>
      <c r="E103" s="440"/>
      <c r="F103" s="440"/>
      <c r="G103" s="440"/>
      <c r="H103" s="440"/>
      <c r="I103" s="440"/>
      <c r="J103" s="441"/>
      <c r="K103" s="440"/>
    </row>
    <row r="104" spans="1:11">
      <c r="C104" s="441"/>
      <c r="D104" s="440"/>
      <c r="E104" s="440"/>
      <c r="F104" s="440"/>
      <c r="G104" s="440"/>
      <c r="H104" s="440"/>
      <c r="I104" s="440"/>
      <c r="J104" s="441"/>
      <c r="K104" s="440"/>
    </row>
    <row r="105" spans="1:11">
      <c r="C105" s="441"/>
      <c r="D105" s="440"/>
      <c r="E105" s="440"/>
      <c r="F105" s="440"/>
      <c r="G105" s="440"/>
      <c r="H105" s="440"/>
      <c r="I105" s="440"/>
      <c r="J105" s="441"/>
      <c r="K105" s="440"/>
    </row>
    <row r="106" spans="1:11" ht="11.5" customHeight="1">
      <c r="C106" s="442"/>
      <c r="D106" s="443"/>
      <c r="E106" s="443"/>
      <c r="F106" s="443"/>
      <c r="G106" s="443"/>
      <c r="H106" s="443"/>
      <c r="I106" s="443"/>
      <c r="J106" s="443"/>
      <c r="K106" s="443"/>
    </row>
    <row r="107" spans="1:11">
      <c r="C107" s="442"/>
    </row>
    <row r="108" spans="1:11">
      <c r="C108" s="442"/>
    </row>
    <row r="109" spans="1:11">
      <c r="C109" s="442"/>
      <c r="J109" s="442"/>
    </row>
    <row r="110" spans="1:11">
      <c r="C110" s="442"/>
    </row>
    <row r="111" spans="1:11">
      <c r="C111" s="442"/>
    </row>
    <row r="112" spans="1:11" s="439" customFormat="1">
      <c r="A112" s="437"/>
      <c r="B112" s="447"/>
      <c r="C112" s="444"/>
      <c r="D112" s="444"/>
      <c r="E112" s="444"/>
      <c r="F112" s="444"/>
      <c r="G112" s="444"/>
    </row>
    <row r="113" spans="3:10">
      <c r="C113" s="442"/>
      <c r="D113" s="442"/>
      <c r="G113" s="442"/>
    </row>
    <row r="114" spans="3:10">
      <c r="C114" s="442"/>
      <c r="D114" s="442"/>
    </row>
    <row r="115" spans="3:10">
      <c r="C115" s="442"/>
      <c r="D115" s="442"/>
    </row>
    <row r="116" spans="3:10">
      <c r="C116" s="442"/>
      <c r="D116" s="442"/>
      <c r="G116" s="442"/>
    </row>
    <row r="117" spans="3:10">
      <c r="C117" s="442"/>
      <c r="D117" s="442"/>
      <c r="G117" s="442"/>
    </row>
    <row r="118" spans="3:10">
      <c r="C118" s="442"/>
      <c r="D118" s="442"/>
    </row>
    <row r="119" spans="3:10">
      <c r="C119" s="442"/>
      <c r="D119" s="442"/>
    </row>
    <row r="120" spans="3:10">
      <c r="C120" s="442"/>
      <c r="D120" s="442"/>
      <c r="G120" s="442"/>
    </row>
    <row r="121" spans="3:10">
      <c r="C121" s="442"/>
      <c r="D121" s="442"/>
    </row>
    <row r="122" spans="3:10">
      <c r="C122" s="442"/>
      <c r="D122" s="442"/>
    </row>
    <row r="123" spans="3:10">
      <c r="C123" s="442"/>
      <c r="D123" s="442"/>
    </row>
    <row r="124" spans="3:10">
      <c r="C124" s="442"/>
      <c r="D124" s="442"/>
    </row>
    <row r="125" spans="3:10">
      <c r="C125" s="442"/>
      <c r="D125" s="442"/>
    </row>
    <row r="126" spans="3:10">
      <c r="C126" s="442"/>
      <c r="D126" s="442"/>
      <c r="J126" s="442"/>
    </row>
    <row r="127" spans="3:10">
      <c r="C127" s="444"/>
      <c r="D127" s="444"/>
      <c r="E127" s="444"/>
      <c r="F127" s="444"/>
      <c r="G127" s="444"/>
    </row>
    <row r="128" spans="3:10">
      <c r="C128" s="442"/>
      <c r="D128" s="442"/>
    </row>
    <row r="129" spans="3:10">
      <c r="C129" s="442"/>
      <c r="D129" s="442"/>
    </row>
    <row r="130" spans="3:10">
      <c r="C130" s="442"/>
      <c r="D130" s="442"/>
      <c r="J130" s="442"/>
    </row>
    <row r="131" spans="3:10">
      <c r="C131" s="442"/>
      <c r="D131" s="442"/>
    </row>
    <row r="132" spans="3:10">
      <c r="C132" s="442"/>
      <c r="D132" s="442"/>
    </row>
    <row r="133" spans="3:10">
      <c r="C133" s="442"/>
      <c r="D133" s="442"/>
    </row>
    <row r="134" spans="3:10">
      <c r="C134" s="444"/>
      <c r="D134" s="444"/>
      <c r="E134" s="444"/>
      <c r="F134" s="444"/>
      <c r="G134" s="444"/>
    </row>
    <row r="135" spans="3:10">
      <c r="C135" s="442"/>
      <c r="D135" s="442"/>
      <c r="G135" s="442"/>
    </row>
    <row r="136" spans="3:10">
      <c r="C136" s="442"/>
      <c r="D136" s="442"/>
      <c r="G136" s="442"/>
    </row>
    <row r="137" spans="3:10">
      <c r="C137" s="442"/>
      <c r="D137" s="442"/>
    </row>
    <row r="138" spans="3:10">
      <c r="C138" s="442"/>
      <c r="D138" s="442"/>
      <c r="G138" s="442"/>
    </row>
    <row r="139" spans="3:10">
      <c r="C139" s="442"/>
      <c r="D139" s="442"/>
      <c r="G139" s="442"/>
    </row>
    <row r="140" spans="3:10">
      <c r="C140" s="442"/>
      <c r="D140" s="442"/>
    </row>
    <row r="141" spans="3:10">
      <c r="C141" s="442"/>
      <c r="D141" s="442"/>
    </row>
    <row r="142" spans="3:10">
      <c r="C142" s="442"/>
      <c r="D142" s="442"/>
    </row>
    <row r="143" spans="3:10">
      <c r="C143" s="442"/>
      <c r="D143" s="442"/>
      <c r="G143" s="442"/>
    </row>
    <row r="144" spans="3:10">
      <c r="C144" s="442"/>
      <c r="D144" s="442"/>
    </row>
    <row r="145" spans="3:11">
      <c r="C145" s="442"/>
      <c r="D145" s="442"/>
      <c r="E145" s="442"/>
      <c r="J145" s="442"/>
      <c r="K145" s="442"/>
    </row>
    <row r="146" spans="3:11">
      <c r="C146" s="442"/>
      <c r="D146" s="442"/>
      <c r="E146" s="442">
        <v>-1147.4299999999998</v>
      </c>
      <c r="G146" s="442"/>
    </row>
    <row r="147" spans="3:11">
      <c r="C147" s="442"/>
      <c r="D147" s="442"/>
    </row>
    <row r="148" spans="3:11">
      <c r="C148" s="442"/>
      <c r="D148" s="442"/>
    </row>
    <row r="149" spans="3:11">
      <c r="C149" s="442"/>
      <c r="D149" s="442"/>
    </row>
    <row r="150" spans="3:11">
      <c r="C150" s="442"/>
      <c r="D150" s="442"/>
    </row>
    <row r="151" spans="3:11">
      <c r="C151" s="444"/>
      <c r="D151" s="444"/>
      <c r="E151" s="444"/>
      <c r="F151" s="444"/>
      <c r="G151" s="444"/>
    </row>
    <row r="152" spans="3:11">
      <c r="C152" s="442"/>
      <c r="D152" s="442"/>
    </row>
    <row r="153" spans="3:11">
      <c r="C153" s="442"/>
      <c r="D153" s="442"/>
      <c r="G153" s="442"/>
    </row>
    <row r="154" spans="3:11">
      <c r="C154" s="442"/>
      <c r="D154" s="442"/>
    </row>
    <row r="155" spans="3:11">
      <c r="C155" s="442"/>
      <c r="D155" s="442"/>
    </row>
    <row r="156" spans="3:11">
      <c r="C156" s="442"/>
      <c r="D156" s="442"/>
    </row>
    <row r="157" spans="3:11">
      <c r="C157" s="442"/>
      <c r="D157" s="442"/>
    </row>
    <row r="158" spans="3:11">
      <c r="C158" s="442"/>
      <c r="D158" s="442"/>
    </row>
    <row r="159" spans="3:11">
      <c r="C159" s="442"/>
      <c r="D159" s="442"/>
    </row>
    <row r="160" spans="3:11">
      <c r="C160" s="442"/>
      <c r="D160" s="442"/>
    </row>
    <row r="161" spans="2:7">
      <c r="C161" s="442"/>
      <c r="D161" s="442"/>
    </row>
    <row r="162" spans="2:7">
      <c r="C162" s="444"/>
      <c r="D162" s="444"/>
      <c r="E162" s="444"/>
      <c r="F162" s="444"/>
      <c r="G162" s="444"/>
    </row>
    <row r="163" spans="2:7">
      <c r="C163" s="442"/>
      <c r="D163" s="442"/>
    </row>
    <row r="164" spans="2:7">
      <c r="C164" s="442"/>
      <c r="D164" s="442"/>
      <c r="G164" s="442"/>
    </row>
    <row r="165" spans="2:7">
      <c r="C165" s="442"/>
      <c r="D165" s="442"/>
    </row>
    <row r="166" spans="2:7">
      <c r="C166" s="442"/>
      <c r="D166" s="442"/>
      <c r="G166" s="442"/>
    </row>
    <row r="167" spans="2:7">
      <c r="C167" s="442"/>
      <c r="D167" s="442"/>
    </row>
    <row r="168" spans="2:7">
      <c r="C168" s="442"/>
      <c r="D168" s="442"/>
    </row>
    <row r="169" spans="2:7">
      <c r="C169" s="442"/>
      <c r="D169" s="442"/>
    </row>
    <row r="170" spans="2:7">
      <c r="C170" s="442"/>
      <c r="D170" s="442"/>
    </row>
    <row r="171" spans="2:7">
      <c r="C171" s="442"/>
      <c r="D171" s="442"/>
    </row>
    <row r="173" spans="2:7" s="439" customFormat="1">
      <c r="B173" s="447"/>
      <c r="C173" s="444"/>
      <c r="D173" s="444"/>
      <c r="E173" s="444"/>
      <c r="F173" s="444"/>
      <c r="G173" s="444"/>
    </row>
    <row r="174" spans="2:7">
      <c r="C174" s="442"/>
      <c r="D174" s="442"/>
      <c r="G174" s="442"/>
    </row>
    <row r="175" spans="2:7">
      <c r="C175" s="442"/>
      <c r="D175" s="442"/>
    </row>
    <row r="176" spans="2:7">
      <c r="C176" s="442"/>
      <c r="D176" s="442"/>
    </row>
    <row r="177" spans="2:7">
      <c r="C177" s="442"/>
      <c r="D177" s="442"/>
      <c r="G177" s="442"/>
    </row>
    <row r="178" spans="2:7">
      <c r="C178" s="442"/>
      <c r="D178" s="442"/>
      <c r="G178" s="442"/>
    </row>
    <row r="179" spans="2:7">
      <c r="C179" s="442"/>
      <c r="D179" s="442"/>
    </row>
    <row r="180" spans="2:7">
      <c r="C180" s="442"/>
      <c r="D180" s="442"/>
    </row>
    <row r="181" spans="2:7">
      <c r="C181" s="442"/>
      <c r="D181" s="442"/>
      <c r="G181" s="442"/>
    </row>
    <row r="182" spans="2:7">
      <c r="C182" s="442"/>
      <c r="D182" s="442"/>
    </row>
    <row r="183" spans="2:7">
      <c r="C183" s="442"/>
      <c r="D183" s="442"/>
    </row>
    <row r="184" spans="2:7">
      <c r="C184" s="442"/>
      <c r="D184" s="442"/>
    </row>
    <row r="185" spans="2:7">
      <c r="C185" s="442"/>
      <c r="D185" s="442"/>
    </row>
    <row r="186" spans="2:7">
      <c r="C186" s="442"/>
      <c r="D186" s="442"/>
    </row>
    <row r="187" spans="2:7">
      <c r="C187" s="442"/>
      <c r="D187" s="442"/>
    </row>
    <row r="188" spans="2:7" s="439" customFormat="1">
      <c r="B188" s="447"/>
      <c r="C188" s="444"/>
      <c r="D188" s="444"/>
      <c r="E188" s="444"/>
      <c r="F188" s="444"/>
      <c r="G188" s="444"/>
    </row>
    <row r="189" spans="2:7">
      <c r="C189" s="442"/>
      <c r="D189" s="442"/>
      <c r="G189" s="442"/>
    </row>
    <row r="190" spans="2:7">
      <c r="C190" s="442"/>
      <c r="D190" s="442"/>
    </row>
    <row r="191" spans="2:7">
      <c r="C191" s="442"/>
      <c r="D191" s="442"/>
    </row>
    <row r="192" spans="2:7">
      <c r="C192" s="442"/>
      <c r="D192" s="442"/>
    </row>
    <row r="193" spans="2:7">
      <c r="C193" s="442"/>
      <c r="D193" s="442"/>
      <c r="G193" s="442"/>
    </row>
    <row r="194" spans="2:7">
      <c r="C194" s="442"/>
      <c r="D194" s="442"/>
    </row>
    <row r="195" spans="2:7">
      <c r="C195" s="442"/>
      <c r="D195" s="442"/>
    </row>
    <row r="196" spans="2:7">
      <c r="C196" s="442"/>
      <c r="D196" s="442"/>
    </row>
    <row r="197" spans="2:7">
      <c r="C197" s="442"/>
      <c r="D197" s="442"/>
    </row>
    <row r="198" spans="2:7">
      <c r="C198" s="442"/>
      <c r="D198" s="442"/>
    </row>
    <row r="199" spans="2:7">
      <c r="C199" s="442"/>
      <c r="D199" s="442"/>
    </row>
    <row r="200" spans="2:7">
      <c r="C200" s="442"/>
      <c r="D200" s="442"/>
    </row>
    <row r="201" spans="2:7">
      <c r="C201" s="442"/>
      <c r="D201" s="442"/>
    </row>
    <row r="202" spans="2:7">
      <c r="C202" s="442"/>
      <c r="D202" s="442"/>
    </row>
    <row r="203" spans="2:7">
      <c r="C203" s="442"/>
      <c r="D203" s="442"/>
    </row>
    <row r="204" spans="2:7">
      <c r="C204" s="442"/>
      <c r="D204" s="442"/>
    </row>
    <row r="205" spans="2:7" s="439" customFormat="1">
      <c r="B205" s="447"/>
      <c r="C205" s="444"/>
      <c r="D205" s="444"/>
      <c r="E205" s="444"/>
      <c r="F205" s="444"/>
      <c r="G205" s="444"/>
    </row>
    <row r="206" spans="2:7">
      <c r="C206" s="442"/>
      <c r="D206" s="442"/>
      <c r="G206" s="442"/>
    </row>
    <row r="207" spans="2:7">
      <c r="C207" s="442"/>
      <c r="D207" s="442"/>
      <c r="G207" s="442"/>
    </row>
    <row r="208" spans="2:7">
      <c r="C208" s="442"/>
      <c r="D208" s="442"/>
      <c r="G208" s="442"/>
    </row>
    <row r="209" spans="2:7">
      <c r="C209" s="442"/>
      <c r="D209" s="442"/>
      <c r="G209" s="442"/>
    </row>
    <row r="210" spans="2:7">
      <c r="C210" s="442"/>
      <c r="D210" s="442"/>
      <c r="G210" s="442"/>
    </row>
    <row r="211" spans="2:7">
      <c r="C211" s="442"/>
      <c r="D211" s="442"/>
      <c r="G211" s="442"/>
    </row>
    <row r="212" spans="2:7">
      <c r="C212" s="442"/>
      <c r="D212" s="442"/>
      <c r="G212" s="442"/>
    </row>
    <row r="213" spans="2:7">
      <c r="C213" s="442"/>
      <c r="D213" s="442"/>
      <c r="G213" s="442"/>
    </row>
    <row r="214" spans="2:7">
      <c r="C214" s="442"/>
    </row>
    <row r="215" spans="2:7">
      <c r="C215" s="442"/>
      <c r="D215" s="442"/>
    </row>
    <row r="216" spans="2:7">
      <c r="C216" s="442"/>
      <c r="D216" s="442"/>
    </row>
    <row r="217" spans="2:7">
      <c r="C217" s="442"/>
      <c r="D217" s="442"/>
      <c r="G217" s="442"/>
    </row>
    <row r="218" spans="2:7">
      <c r="C218" s="442"/>
      <c r="D218" s="442"/>
    </row>
    <row r="219" spans="2:7">
      <c r="C219" s="442"/>
      <c r="D219" s="442"/>
      <c r="G219" s="442"/>
    </row>
    <row r="220" spans="2:7" s="439" customFormat="1">
      <c r="B220" s="447"/>
      <c r="C220" s="444"/>
      <c r="D220" s="444"/>
      <c r="E220" s="444"/>
      <c r="F220" s="444"/>
      <c r="G220" s="444"/>
    </row>
    <row r="221" spans="2:7">
      <c r="C221" s="442"/>
      <c r="D221" s="442"/>
      <c r="G221" s="442"/>
    </row>
    <row r="222" spans="2:7">
      <c r="C222" s="442"/>
      <c r="D222" s="442"/>
    </row>
    <row r="223" spans="2:7">
      <c r="C223" s="442"/>
      <c r="D223" s="442"/>
    </row>
    <row r="224" spans="2:7">
      <c r="C224" s="442"/>
      <c r="D224" s="442"/>
    </row>
    <row r="225" spans="2:7">
      <c r="C225" s="442"/>
      <c r="D225" s="442"/>
    </row>
    <row r="226" spans="2:7">
      <c r="C226" s="442"/>
      <c r="D226" s="442"/>
    </row>
    <row r="227" spans="2:7">
      <c r="C227" s="442"/>
      <c r="D227" s="442"/>
    </row>
    <row r="228" spans="2:7">
      <c r="C228" s="442"/>
      <c r="D228" s="442"/>
    </row>
    <row r="229" spans="2:7">
      <c r="C229" s="442"/>
      <c r="D229" s="442"/>
    </row>
    <row r="230" spans="2:7">
      <c r="C230" s="442"/>
      <c r="D230" s="442"/>
    </row>
    <row r="231" spans="2:7">
      <c r="C231" s="442"/>
      <c r="D231" s="442"/>
    </row>
    <row r="232" spans="2:7">
      <c r="C232" s="442"/>
      <c r="D232" s="442"/>
    </row>
    <row r="233" spans="2:7">
      <c r="C233" s="442"/>
      <c r="D233" s="442"/>
    </row>
    <row r="234" spans="2:7">
      <c r="C234" s="442"/>
      <c r="D234" s="442"/>
    </row>
    <row r="235" spans="2:7">
      <c r="C235" s="442"/>
      <c r="D235" s="442"/>
    </row>
    <row r="236" spans="2:7">
      <c r="C236" s="442"/>
      <c r="D236" s="442"/>
    </row>
    <row r="237" spans="2:7" s="439" customFormat="1">
      <c r="B237" s="447"/>
      <c r="C237" s="444"/>
      <c r="D237" s="444"/>
      <c r="E237" s="444"/>
      <c r="F237" s="444"/>
      <c r="G237" s="444"/>
    </row>
    <row r="238" spans="2:7">
      <c r="C238" s="442"/>
      <c r="D238" s="442"/>
    </row>
    <row r="239" spans="2:7">
      <c r="C239" s="442"/>
      <c r="D239" s="442"/>
    </row>
    <row r="240" spans="2:7">
      <c r="C240" s="442"/>
      <c r="D240" s="442"/>
    </row>
    <row r="241" spans="2:7">
      <c r="C241" s="442"/>
      <c r="D241" s="442"/>
    </row>
    <row r="242" spans="2:7">
      <c r="C242" s="442"/>
      <c r="D242" s="442"/>
    </row>
    <row r="243" spans="2:7">
      <c r="C243" s="442"/>
      <c r="D243" s="442"/>
    </row>
    <row r="244" spans="2:7">
      <c r="C244" s="442"/>
      <c r="D244" s="442"/>
    </row>
    <row r="245" spans="2:7">
      <c r="C245" s="442"/>
      <c r="D245" s="442"/>
    </row>
    <row r="246" spans="2:7">
      <c r="C246" s="442"/>
      <c r="D246" s="442"/>
    </row>
    <row r="247" spans="2:7">
      <c r="C247" s="442"/>
      <c r="D247" s="442"/>
    </row>
    <row r="248" spans="2:7">
      <c r="C248" s="442"/>
      <c r="D248" s="442"/>
    </row>
    <row r="249" spans="2:7">
      <c r="C249" s="442"/>
      <c r="D249" s="442"/>
    </row>
    <row r="250" spans="2:7">
      <c r="C250" s="442"/>
      <c r="D250" s="442"/>
    </row>
    <row r="251" spans="2:7" s="439" customFormat="1">
      <c r="B251" s="447"/>
      <c r="C251" s="444"/>
      <c r="D251" s="444"/>
      <c r="E251" s="444"/>
      <c r="F251" s="444"/>
      <c r="G251" s="444"/>
    </row>
    <row r="252" spans="2:7">
      <c r="C252" s="442"/>
      <c r="D252" s="442"/>
    </row>
    <row r="253" spans="2:7">
      <c r="C253" s="442"/>
      <c r="D253" s="442"/>
    </row>
    <row r="254" spans="2:7">
      <c r="C254" s="442"/>
      <c r="D254" s="442"/>
    </row>
    <row r="255" spans="2:7">
      <c r="C255" s="442"/>
      <c r="D255" s="442"/>
    </row>
    <row r="256" spans="2:7">
      <c r="C256" s="442"/>
      <c r="D256" s="442"/>
    </row>
    <row r="257" spans="2:7">
      <c r="C257" s="442"/>
      <c r="D257" s="442"/>
    </row>
    <row r="258" spans="2:7">
      <c r="C258" s="442"/>
      <c r="D258" s="442"/>
    </row>
    <row r="259" spans="2:7">
      <c r="C259" s="442"/>
      <c r="D259" s="442"/>
    </row>
    <row r="260" spans="2:7">
      <c r="C260" s="442"/>
      <c r="D260" s="442"/>
    </row>
    <row r="261" spans="2:7">
      <c r="C261" s="442"/>
      <c r="D261" s="442"/>
    </row>
    <row r="262" spans="2:7" s="439" customFormat="1">
      <c r="B262" s="447"/>
      <c r="C262" s="444"/>
      <c r="D262" s="444"/>
      <c r="E262" s="444"/>
      <c r="F262" s="444"/>
      <c r="G262" s="444"/>
    </row>
    <row r="263" spans="2:7">
      <c r="C263" s="442"/>
      <c r="D263" s="442"/>
    </row>
    <row r="264" spans="2:7">
      <c r="C264" s="442"/>
      <c r="D264" s="442"/>
    </row>
    <row r="265" spans="2:7">
      <c r="C265" s="442"/>
      <c r="D265" s="442"/>
    </row>
    <row r="266" spans="2:7">
      <c r="C266" s="442"/>
      <c r="D266" s="442"/>
    </row>
    <row r="267" spans="2:7">
      <c r="C267" s="442"/>
      <c r="D267" s="442"/>
    </row>
    <row r="268" spans="2:7">
      <c r="C268" s="442"/>
      <c r="D268" s="442"/>
    </row>
    <row r="269" spans="2:7">
      <c r="C269" s="442"/>
      <c r="D269" s="442"/>
    </row>
    <row r="270" spans="2:7">
      <c r="C270" s="442"/>
      <c r="D270" s="442"/>
    </row>
    <row r="271" spans="2:7">
      <c r="C271" s="442"/>
      <c r="D271" s="442"/>
    </row>
    <row r="272" spans="2:7">
      <c r="C272" s="442"/>
      <c r="D272" s="442"/>
    </row>
    <row r="273" spans="2:7">
      <c r="C273" s="442"/>
      <c r="D273" s="442"/>
    </row>
    <row r="274" spans="2:7">
      <c r="C274" s="442"/>
      <c r="D274" s="442"/>
    </row>
    <row r="275" spans="2:7">
      <c r="C275" s="442"/>
      <c r="D275" s="442"/>
    </row>
    <row r="276" spans="2:7">
      <c r="C276" s="442"/>
      <c r="D276" s="442"/>
    </row>
    <row r="277" spans="2:7">
      <c r="C277" s="442"/>
      <c r="D277" s="442"/>
    </row>
    <row r="278" spans="2:7">
      <c r="C278" s="442"/>
      <c r="D278" s="442"/>
    </row>
    <row r="279" spans="2:7" s="439" customFormat="1">
      <c r="B279" s="447"/>
      <c r="C279" s="444"/>
      <c r="D279" s="444"/>
      <c r="E279" s="444"/>
      <c r="F279" s="444"/>
      <c r="G279" s="444"/>
    </row>
    <row r="280" spans="2:7">
      <c r="C280" s="442"/>
      <c r="D280" s="442"/>
    </row>
    <row r="281" spans="2:7">
      <c r="C281" s="442"/>
      <c r="D281" s="442"/>
    </row>
    <row r="282" spans="2:7">
      <c r="C282" s="442"/>
      <c r="D282" s="442"/>
    </row>
    <row r="283" spans="2:7">
      <c r="C283" s="442"/>
      <c r="D283" s="442"/>
    </row>
    <row r="284" spans="2:7">
      <c r="C284" s="442"/>
      <c r="D284" s="442"/>
    </row>
    <row r="285" spans="2:7">
      <c r="C285" s="442"/>
      <c r="D285" s="442"/>
    </row>
    <row r="286" spans="2:7">
      <c r="C286" s="442"/>
      <c r="D286" s="442"/>
    </row>
    <row r="287" spans="2:7">
      <c r="C287" s="442"/>
      <c r="D287" s="442"/>
    </row>
    <row r="288" spans="2:7">
      <c r="C288" s="442"/>
      <c r="D288" s="442"/>
    </row>
    <row r="289" spans="2:7">
      <c r="C289" s="442"/>
      <c r="D289" s="442"/>
    </row>
    <row r="290" spans="2:7">
      <c r="C290" s="442"/>
      <c r="D290" s="442"/>
    </row>
    <row r="291" spans="2:7">
      <c r="C291" s="442"/>
      <c r="D291" s="442"/>
    </row>
    <row r="292" spans="2:7">
      <c r="C292" s="442"/>
      <c r="D292" s="442"/>
    </row>
    <row r="293" spans="2:7" s="439" customFormat="1">
      <c r="B293" s="447"/>
      <c r="C293" s="444"/>
      <c r="D293" s="444"/>
      <c r="E293" s="444"/>
      <c r="F293" s="444"/>
      <c r="G293" s="444"/>
    </row>
    <row r="294" spans="2:7">
      <c r="C294" s="442"/>
      <c r="D294" s="442"/>
      <c r="G294" s="442"/>
    </row>
    <row r="295" spans="2:7">
      <c r="C295" s="442"/>
      <c r="D295" s="442"/>
    </row>
    <row r="296" spans="2:7">
      <c r="C296" s="442"/>
      <c r="D296" s="442"/>
    </row>
    <row r="297" spans="2:7">
      <c r="C297" s="442"/>
      <c r="D297" s="442"/>
    </row>
    <row r="298" spans="2:7">
      <c r="C298" s="442"/>
      <c r="D298" s="442"/>
    </row>
    <row r="299" spans="2:7">
      <c r="C299" s="442"/>
      <c r="D299" s="442"/>
    </row>
    <row r="300" spans="2:7">
      <c r="C300" s="442"/>
      <c r="D300" s="442"/>
    </row>
    <row r="301" spans="2:7">
      <c r="C301" s="442"/>
      <c r="D301" s="442"/>
    </row>
    <row r="302" spans="2:7">
      <c r="C302" s="442"/>
      <c r="D302" s="442"/>
    </row>
    <row r="303" spans="2:7">
      <c r="C303" s="442"/>
      <c r="D303" s="442"/>
    </row>
    <row r="304" spans="2:7">
      <c r="C304" s="442"/>
      <c r="D304" s="442"/>
    </row>
    <row r="305" spans="2:7">
      <c r="C305" s="442"/>
      <c r="D305" s="442"/>
    </row>
    <row r="306" spans="2:7">
      <c r="C306" s="442"/>
      <c r="D306" s="442"/>
    </row>
    <row r="307" spans="2:7">
      <c r="C307" s="442"/>
      <c r="D307" s="442"/>
    </row>
    <row r="308" spans="2:7">
      <c r="C308" s="442"/>
      <c r="D308" s="442"/>
    </row>
    <row r="309" spans="2:7" s="439" customFormat="1">
      <c r="B309" s="447"/>
      <c r="C309" s="444"/>
      <c r="D309" s="444"/>
      <c r="E309" s="444"/>
      <c r="F309" s="444"/>
      <c r="G309" s="444"/>
    </row>
    <row r="310" spans="2:7">
      <c r="C310" s="442"/>
      <c r="D310" s="442"/>
    </row>
    <row r="311" spans="2:7">
      <c r="C311" s="442"/>
      <c r="D311" s="442"/>
    </row>
    <row r="312" spans="2:7">
      <c r="C312" s="444"/>
      <c r="D312" s="444"/>
      <c r="E312" s="444"/>
      <c r="F312" s="444"/>
      <c r="G312" s="444"/>
    </row>
    <row r="313" spans="2:7">
      <c r="C313" s="442"/>
      <c r="D313" s="442"/>
    </row>
    <row r="314" spans="2:7">
      <c r="C314" s="442"/>
      <c r="D314" s="442"/>
    </row>
    <row r="315" spans="2:7">
      <c r="C315" s="442"/>
      <c r="D315" s="442"/>
    </row>
    <row r="316" spans="2:7">
      <c r="C316" s="442"/>
      <c r="D316" s="442"/>
    </row>
    <row r="317" spans="2:7">
      <c r="C317" s="442"/>
      <c r="D317" s="442"/>
    </row>
    <row r="318" spans="2:7">
      <c r="C318" s="442"/>
      <c r="D318" s="442"/>
    </row>
    <row r="319" spans="2:7" s="439" customFormat="1">
      <c r="B319" s="447"/>
      <c r="C319" s="444"/>
      <c r="D319" s="444"/>
      <c r="E319" s="444"/>
      <c r="F319" s="444"/>
      <c r="G319" s="444"/>
    </row>
    <row r="320" spans="2:7">
      <c r="C320" s="442"/>
      <c r="D320" s="442"/>
    </row>
    <row r="321" spans="2:7">
      <c r="C321" s="442"/>
      <c r="D321" s="442"/>
    </row>
    <row r="322" spans="2:7">
      <c r="C322" s="442"/>
      <c r="D322" s="442"/>
    </row>
    <row r="323" spans="2:7">
      <c r="C323" s="442"/>
      <c r="D323" s="442"/>
    </row>
    <row r="324" spans="2:7">
      <c r="C324" s="442"/>
      <c r="D324" s="442"/>
    </row>
    <row r="325" spans="2:7">
      <c r="C325" s="442"/>
      <c r="D325" s="442"/>
    </row>
    <row r="326" spans="2:7">
      <c r="C326" s="442"/>
      <c r="D326" s="442"/>
    </row>
    <row r="327" spans="2:7">
      <c r="C327" s="442"/>
      <c r="D327" s="442"/>
    </row>
    <row r="328" spans="2:7">
      <c r="C328" s="442"/>
      <c r="D328" s="442"/>
    </row>
    <row r="329" spans="2:7">
      <c r="C329" s="442"/>
      <c r="D329" s="442"/>
    </row>
    <row r="330" spans="2:7">
      <c r="C330" s="442"/>
      <c r="D330" s="442"/>
    </row>
    <row r="331" spans="2:7">
      <c r="C331" s="442"/>
      <c r="D331" s="442"/>
    </row>
    <row r="332" spans="2:7" s="439" customFormat="1">
      <c r="B332" s="447"/>
      <c r="C332" s="444"/>
      <c r="D332" s="444"/>
      <c r="E332" s="444"/>
      <c r="F332" s="444"/>
      <c r="G332" s="444"/>
    </row>
    <row r="333" spans="2:7">
      <c r="C333" s="442"/>
      <c r="D333" s="442"/>
    </row>
    <row r="334" spans="2:7">
      <c r="C334" s="442"/>
      <c r="D334" s="442"/>
    </row>
    <row r="335" spans="2:7">
      <c r="C335" s="442"/>
      <c r="D335" s="442"/>
    </row>
    <row r="336" spans="2:7">
      <c r="C336" s="442"/>
      <c r="D336" s="442"/>
    </row>
    <row r="337" spans="2:7">
      <c r="C337" s="442"/>
      <c r="D337" s="442"/>
    </row>
    <row r="338" spans="2:7">
      <c r="C338" s="442"/>
      <c r="D338" s="442"/>
    </row>
    <row r="339" spans="2:7">
      <c r="C339" s="442"/>
    </row>
    <row r="340" spans="2:7">
      <c r="C340" s="442"/>
      <c r="D340" s="442"/>
    </row>
    <row r="341" spans="2:7">
      <c r="C341" s="442"/>
      <c r="D341" s="442"/>
    </row>
    <row r="342" spans="2:7">
      <c r="C342" s="442"/>
      <c r="D342" s="442"/>
    </row>
    <row r="343" spans="2:7">
      <c r="C343" s="442"/>
      <c r="D343" s="442"/>
    </row>
    <row r="344" spans="2:7">
      <c r="C344" s="442"/>
      <c r="D344" s="442"/>
    </row>
    <row r="345" spans="2:7" s="439" customFormat="1">
      <c r="B345" s="447"/>
      <c r="C345" s="444"/>
      <c r="D345" s="444"/>
      <c r="E345" s="444"/>
      <c r="F345" s="444"/>
      <c r="G345" s="444"/>
    </row>
    <row r="346" spans="2:7">
      <c r="C346" s="442"/>
      <c r="D346" s="442"/>
    </row>
    <row r="347" spans="2:7">
      <c r="C347" s="442"/>
      <c r="D347" s="442"/>
    </row>
    <row r="348" spans="2:7">
      <c r="C348" s="442"/>
    </row>
    <row r="349" spans="2:7">
      <c r="C349" s="442"/>
      <c r="D349" s="442"/>
    </row>
    <row r="350" spans="2:7">
      <c r="C350" s="442"/>
      <c r="D350" s="442"/>
    </row>
    <row r="351" spans="2:7">
      <c r="C351" s="442"/>
      <c r="D351" s="442"/>
    </row>
    <row r="352" spans="2:7">
      <c r="C352" s="442"/>
      <c r="D352" s="442"/>
    </row>
    <row r="353" spans="3:4">
      <c r="C353" s="442"/>
      <c r="D353" s="442"/>
    </row>
    <row r="354" spans="3:4">
      <c r="C354" s="442"/>
      <c r="D354" s="442"/>
    </row>
    <row r="355" spans="3:4">
      <c r="C355" s="442"/>
      <c r="D355" s="442"/>
    </row>
    <row r="356" spans="3:4">
      <c r="C356" s="442"/>
      <c r="D356" s="442"/>
    </row>
    <row r="357" spans="3:4">
      <c r="C357" s="442"/>
      <c r="D357" s="442"/>
    </row>
    <row r="358" spans="3:4">
      <c r="C358" s="442"/>
      <c r="D358" s="442"/>
    </row>
    <row r="359" spans="3:4">
      <c r="C359" s="442"/>
      <c r="D359" s="442"/>
    </row>
    <row r="360" spans="3:4">
      <c r="C360" s="442"/>
      <c r="D360" s="442"/>
    </row>
    <row r="361" spans="3:4">
      <c r="C361" s="442"/>
      <c r="D361" s="442"/>
    </row>
    <row r="362" spans="3:4">
      <c r="C362" s="442"/>
      <c r="D362" s="442"/>
    </row>
    <row r="363" spans="3:4">
      <c r="C363" s="442"/>
      <c r="D363" s="442"/>
    </row>
    <row r="364" spans="3:4">
      <c r="C364" s="442"/>
      <c r="D364" s="442"/>
    </row>
    <row r="365" spans="3:4">
      <c r="C365" s="442"/>
      <c r="D365" s="442"/>
    </row>
    <row r="366" spans="3:4">
      <c r="C366" s="442"/>
      <c r="D366" s="442"/>
    </row>
    <row r="367" spans="3:4">
      <c r="C367" s="442"/>
      <c r="D367" s="442"/>
    </row>
    <row r="368" spans="3:4">
      <c r="C368" s="442"/>
      <c r="D368" s="442"/>
    </row>
    <row r="369" spans="3:4">
      <c r="C369" s="442"/>
      <c r="D369" s="442"/>
    </row>
    <row r="370" spans="3:4">
      <c r="C370" s="442"/>
      <c r="D370" s="442"/>
    </row>
    <row r="371" spans="3:4">
      <c r="C371" s="442"/>
      <c r="D371" s="442"/>
    </row>
    <row r="372" spans="3:4">
      <c r="C372" s="442"/>
      <c r="D372" s="442"/>
    </row>
    <row r="373" spans="3:4">
      <c r="C373" s="442"/>
      <c r="D373" s="442"/>
    </row>
    <row r="374" spans="3:4">
      <c r="C374" s="442"/>
    </row>
    <row r="375" spans="3:4">
      <c r="C375" s="442"/>
      <c r="D375" s="442"/>
    </row>
    <row r="376" spans="3:4">
      <c r="C376" s="442"/>
      <c r="D376" s="442"/>
    </row>
    <row r="377" spans="3:4">
      <c r="C377" s="442"/>
      <c r="D377" s="442"/>
    </row>
    <row r="378" spans="3:4">
      <c r="C378" s="442"/>
      <c r="D378" s="442"/>
    </row>
    <row r="379" spans="3:4">
      <c r="C379" s="442"/>
      <c r="D379" s="442"/>
    </row>
    <row r="380" spans="3:4">
      <c r="C380" s="442"/>
      <c r="D380" s="442"/>
    </row>
    <row r="381" spans="3:4">
      <c r="C381" s="442"/>
      <c r="D381" s="442"/>
    </row>
    <row r="382" spans="3:4">
      <c r="C382" s="442"/>
      <c r="D382" s="442"/>
    </row>
    <row r="383" spans="3:4">
      <c r="C383" s="442"/>
      <c r="D383" s="442"/>
    </row>
    <row r="384" spans="3:4">
      <c r="C384" s="442"/>
      <c r="D384" s="442"/>
    </row>
    <row r="385" spans="3:4">
      <c r="C385" s="442"/>
      <c r="D385" s="442"/>
    </row>
    <row r="386" spans="3:4">
      <c r="C386" s="442"/>
      <c r="D386" s="442"/>
    </row>
    <row r="387" spans="3:4">
      <c r="C387" s="442"/>
      <c r="D387" s="442"/>
    </row>
    <row r="388" spans="3:4">
      <c r="C388" s="442"/>
      <c r="D388" s="442"/>
    </row>
    <row r="389" spans="3:4">
      <c r="C389" s="442"/>
      <c r="D389" s="442"/>
    </row>
    <row r="390" spans="3:4">
      <c r="C390" s="442"/>
      <c r="D390" s="442"/>
    </row>
    <row r="391" spans="3:4">
      <c r="C391" s="442"/>
      <c r="D391" s="442"/>
    </row>
    <row r="392" spans="3:4">
      <c r="C392" s="442"/>
      <c r="D392" s="442"/>
    </row>
    <row r="393" spans="3:4">
      <c r="C393" s="442"/>
      <c r="D393" s="442"/>
    </row>
    <row r="394" spans="3:4">
      <c r="C394" s="442"/>
      <c r="D394" s="442"/>
    </row>
    <row r="395" spans="3:4">
      <c r="C395" s="442"/>
      <c r="D395" s="442"/>
    </row>
    <row r="396" spans="3:4">
      <c r="C396" s="442"/>
      <c r="D396" s="442"/>
    </row>
    <row r="397" spans="3:4">
      <c r="C397" s="442"/>
      <c r="D397" s="442"/>
    </row>
    <row r="398" spans="3:4">
      <c r="C398" s="442"/>
      <c r="D398" s="442"/>
    </row>
    <row r="399" spans="3:4">
      <c r="C399" s="442"/>
      <c r="D399" s="442"/>
    </row>
    <row r="400" spans="3:4">
      <c r="C400" s="442"/>
      <c r="D400" s="442"/>
    </row>
    <row r="401" spans="3:4">
      <c r="C401" s="442"/>
      <c r="D401" s="442"/>
    </row>
    <row r="402" spans="3:4">
      <c r="C402" s="442"/>
      <c r="D402" s="442"/>
    </row>
    <row r="403" spans="3:4">
      <c r="C403" s="442"/>
      <c r="D403" s="442"/>
    </row>
    <row r="404" spans="3:4">
      <c r="C404" s="442"/>
      <c r="D404" s="442"/>
    </row>
    <row r="405" spans="3:4">
      <c r="C405" s="442"/>
      <c r="D405" s="442"/>
    </row>
    <row r="406" spans="3:4">
      <c r="C406" s="442"/>
      <c r="D406" s="442"/>
    </row>
    <row r="408" spans="3:4">
      <c r="C408" s="442"/>
      <c r="D408" s="442"/>
    </row>
    <row r="409" spans="3:4">
      <c r="C409" s="442"/>
      <c r="D409" s="442"/>
    </row>
    <row r="410" spans="3:4">
      <c r="C410" s="442"/>
      <c r="D410" s="442"/>
    </row>
    <row r="411" spans="3:4">
      <c r="C411" s="442"/>
      <c r="D411" s="442"/>
    </row>
    <row r="412" spans="3:4">
      <c r="C412" s="442"/>
      <c r="D412" s="442"/>
    </row>
    <row r="413" spans="3:4">
      <c r="C413" s="442"/>
      <c r="D413" s="442"/>
    </row>
    <row r="414" spans="3:4">
      <c r="C414" s="442"/>
      <c r="D414" s="442"/>
    </row>
    <row r="415" spans="3:4">
      <c r="C415" s="442"/>
      <c r="D415" s="442"/>
    </row>
    <row r="416" spans="3:4">
      <c r="C416" s="442"/>
      <c r="D416" s="442"/>
    </row>
    <row r="417" spans="3:7">
      <c r="C417" s="442"/>
      <c r="D417" s="442"/>
    </row>
    <row r="418" spans="3:7">
      <c r="C418" s="442"/>
      <c r="D418" s="442"/>
    </row>
    <row r="419" spans="3:7">
      <c r="C419" s="442"/>
      <c r="D419" s="442"/>
    </row>
    <row r="420" spans="3:7">
      <c r="C420" s="442"/>
      <c r="D420" s="442"/>
    </row>
    <row r="421" spans="3:7">
      <c r="C421" s="442"/>
      <c r="D421" s="442"/>
    </row>
    <row r="422" spans="3:7">
      <c r="C422" s="442"/>
      <c r="D422" s="442"/>
    </row>
    <row r="423" spans="3:7">
      <c r="C423" s="442"/>
      <c r="D423" s="442"/>
    </row>
    <row r="424" spans="3:7">
      <c r="C424" s="442"/>
      <c r="D424" s="442"/>
    </row>
    <row r="425" spans="3:7">
      <c r="C425" s="442"/>
      <c r="D425" s="442"/>
    </row>
    <row r="426" spans="3:7">
      <c r="C426" s="442"/>
      <c r="D426" s="442"/>
    </row>
    <row r="427" spans="3:7">
      <c r="C427" s="442"/>
      <c r="D427" s="442"/>
      <c r="G427" s="442"/>
    </row>
    <row r="428" spans="3:7">
      <c r="C428" s="442"/>
      <c r="D428" s="442"/>
    </row>
    <row r="429" spans="3:7">
      <c r="C429" s="442"/>
      <c r="D429" s="442"/>
      <c r="G429" s="442"/>
    </row>
    <row r="430" spans="3:7">
      <c r="C430" s="442"/>
      <c r="D430" s="442"/>
    </row>
    <row r="431" spans="3:7">
      <c r="C431" s="442"/>
      <c r="D431" s="442"/>
    </row>
    <row r="432" spans="3:7">
      <c r="C432" s="442"/>
      <c r="D432" s="442"/>
    </row>
    <row r="433" spans="3:4">
      <c r="C433" s="442"/>
      <c r="D433" s="442"/>
    </row>
    <row r="434" spans="3:4">
      <c r="C434" s="442"/>
      <c r="D434" s="442"/>
    </row>
    <row r="435" spans="3:4">
      <c r="C435" s="442"/>
      <c r="D435" s="442"/>
    </row>
    <row r="436" spans="3:4">
      <c r="C436" s="442"/>
      <c r="D436" s="442"/>
    </row>
    <row r="437" spans="3:4">
      <c r="C437" s="442"/>
      <c r="D437" s="442"/>
    </row>
    <row r="438" spans="3:4">
      <c r="C438" s="442"/>
      <c r="D438" s="442"/>
    </row>
    <row r="439" spans="3:4">
      <c r="C439" s="442"/>
      <c r="D439" s="442"/>
    </row>
    <row r="440" spans="3:4">
      <c r="C440" s="442"/>
      <c r="D440" s="442"/>
    </row>
    <row r="441" spans="3:4">
      <c r="C441" s="442"/>
      <c r="D441" s="442"/>
    </row>
    <row r="442" spans="3:4">
      <c r="C442" s="442"/>
      <c r="D442" s="442"/>
    </row>
    <row r="443" spans="3:4">
      <c r="C443" s="442"/>
      <c r="D443" s="442"/>
    </row>
    <row r="444" spans="3:4">
      <c r="C444" s="442"/>
      <c r="D444" s="442"/>
    </row>
    <row r="445" spans="3:4">
      <c r="C445" s="442"/>
      <c r="D445" s="442"/>
    </row>
    <row r="446" spans="3:4">
      <c r="C446" s="442"/>
      <c r="D446" s="442"/>
    </row>
    <row r="447" spans="3:4">
      <c r="C447" s="442"/>
      <c r="D447" s="442"/>
    </row>
    <row r="448" spans="3:4">
      <c r="C448" s="442"/>
    </row>
    <row r="449" spans="3:4">
      <c r="C449" s="442"/>
      <c r="D449" s="442"/>
    </row>
    <row r="450" spans="3:4">
      <c r="C450" s="442"/>
      <c r="D450" s="442"/>
    </row>
    <row r="451" spans="3:4">
      <c r="C451" s="442"/>
      <c r="D451" s="442"/>
    </row>
    <row r="452" spans="3:4">
      <c r="C452" s="442"/>
      <c r="D452" s="442"/>
    </row>
    <row r="453" spans="3:4">
      <c r="C453" s="442"/>
    </row>
    <row r="454" spans="3:4">
      <c r="C454" s="442"/>
      <c r="D454" s="442"/>
    </row>
    <row r="455" spans="3:4">
      <c r="C455" s="442"/>
      <c r="D455" s="442"/>
    </row>
    <row r="456" spans="3:4">
      <c r="C456" s="442"/>
      <c r="D456" s="442"/>
    </row>
    <row r="457" spans="3:4">
      <c r="C457" s="442"/>
      <c r="D457" s="442"/>
    </row>
    <row r="458" spans="3:4">
      <c r="C458" s="442"/>
      <c r="D458" s="442"/>
    </row>
    <row r="459" spans="3:4">
      <c r="C459" s="442"/>
      <c r="D459" s="442"/>
    </row>
    <row r="460" spans="3:4">
      <c r="C460" s="442"/>
      <c r="D460" s="442"/>
    </row>
    <row r="461" spans="3:4">
      <c r="C461" s="442"/>
      <c r="D461" s="442"/>
    </row>
    <row r="462" spans="3:4">
      <c r="C462" s="442"/>
      <c r="D462" s="442"/>
    </row>
    <row r="463" spans="3:4">
      <c r="C463" s="442"/>
      <c r="D463" s="442"/>
    </row>
    <row r="464" spans="3:4">
      <c r="C464" s="442"/>
      <c r="D464" s="442"/>
    </row>
    <row r="465" spans="3:4">
      <c r="C465" s="442"/>
      <c r="D465" s="442"/>
    </row>
    <row r="466" spans="3:4">
      <c r="C466" s="442"/>
      <c r="D466" s="442"/>
    </row>
    <row r="467" spans="3:4">
      <c r="C467" s="442"/>
      <c r="D467" s="442"/>
    </row>
    <row r="468" spans="3:4">
      <c r="C468" s="442"/>
      <c r="D468" s="442"/>
    </row>
    <row r="469" spans="3:4">
      <c r="C469" s="442"/>
      <c r="D469" s="442"/>
    </row>
    <row r="470" spans="3:4">
      <c r="C470" s="442"/>
      <c r="D470" s="442"/>
    </row>
    <row r="471" spans="3:4">
      <c r="C471" s="442"/>
      <c r="D471" s="442"/>
    </row>
    <row r="472" spans="3:4">
      <c r="C472" s="442"/>
      <c r="D472" s="442"/>
    </row>
    <row r="473" spans="3:4">
      <c r="C473" s="442"/>
      <c r="D473" s="442"/>
    </row>
    <row r="474" spans="3:4">
      <c r="C474" s="442"/>
      <c r="D474" s="442"/>
    </row>
    <row r="475" spans="3:4">
      <c r="C475" s="442"/>
    </row>
    <row r="476" spans="3:4">
      <c r="C476" s="442"/>
      <c r="D476" s="442"/>
    </row>
    <row r="477" spans="3:4">
      <c r="C477" s="442"/>
      <c r="D477" s="442"/>
    </row>
    <row r="478" spans="3:4">
      <c r="C478" s="442"/>
      <c r="D478" s="442"/>
    </row>
    <row r="479" spans="3:4">
      <c r="C479" s="442"/>
      <c r="D479" s="442"/>
    </row>
    <row r="480" spans="3:4">
      <c r="C480" s="442"/>
      <c r="D480" s="442"/>
    </row>
    <row r="481" spans="3:4">
      <c r="C481" s="442"/>
      <c r="D481" s="442"/>
    </row>
    <row r="482" spans="3:4">
      <c r="C482" s="442"/>
      <c r="D482" s="442"/>
    </row>
    <row r="483" spans="3:4">
      <c r="C483" s="442"/>
      <c r="D483" s="442"/>
    </row>
    <row r="484" spans="3:4">
      <c r="C484" s="442"/>
      <c r="D484" s="442"/>
    </row>
    <row r="485" spans="3:4">
      <c r="C485" s="442"/>
      <c r="D485" s="442"/>
    </row>
    <row r="486" spans="3:4">
      <c r="C486" s="442"/>
    </row>
    <row r="487" spans="3:4">
      <c r="C487" s="442"/>
      <c r="D487" s="442"/>
    </row>
    <row r="488" spans="3:4">
      <c r="C488" s="442"/>
    </row>
    <row r="489" spans="3:4">
      <c r="C489" s="442"/>
      <c r="D489" s="442"/>
    </row>
    <row r="490" spans="3:4">
      <c r="C490" s="442"/>
      <c r="D490" s="442"/>
    </row>
    <row r="491" spans="3:4">
      <c r="C491" s="442"/>
      <c r="D491" s="442"/>
    </row>
    <row r="492" spans="3:4">
      <c r="C492" s="442"/>
      <c r="D492" s="442"/>
    </row>
    <row r="493" spans="3:4">
      <c r="C493" s="442"/>
      <c r="D493" s="442"/>
    </row>
    <row r="494" spans="3:4">
      <c r="C494" s="442"/>
      <c r="D494" s="442"/>
    </row>
    <row r="496" spans="3:4">
      <c r="C496" s="442"/>
      <c r="D496" s="442"/>
    </row>
    <row r="497" spans="3:4">
      <c r="C497" s="442"/>
      <c r="D497" s="442"/>
    </row>
    <row r="498" spans="3:4">
      <c r="C498" s="442"/>
      <c r="D498" s="442"/>
    </row>
    <row r="499" spans="3:4">
      <c r="C499" s="442"/>
      <c r="D499" s="442"/>
    </row>
    <row r="500" spans="3:4">
      <c r="C500" s="442"/>
      <c r="D500" s="442"/>
    </row>
    <row r="501" spans="3:4">
      <c r="C501" s="442"/>
      <c r="D501" s="442"/>
    </row>
    <row r="502" spans="3:4">
      <c r="C502" s="442"/>
      <c r="D502" s="442"/>
    </row>
    <row r="503" spans="3:4">
      <c r="C503" s="442"/>
      <c r="D503" s="442"/>
    </row>
    <row r="504" spans="3:4">
      <c r="C504" s="442"/>
      <c r="D504" s="442"/>
    </row>
    <row r="505" spans="3:4">
      <c r="C505" s="442"/>
      <c r="D505" s="442"/>
    </row>
    <row r="506" spans="3:4">
      <c r="C506" s="442"/>
    </row>
    <row r="507" spans="3:4">
      <c r="C507" s="442"/>
      <c r="D507" s="442"/>
    </row>
    <row r="508" spans="3:4">
      <c r="C508" s="442"/>
      <c r="D508" s="442"/>
    </row>
    <row r="509" spans="3:4">
      <c r="C509" s="442"/>
      <c r="D509" s="442"/>
    </row>
    <row r="510" spans="3:4">
      <c r="C510" s="442"/>
      <c r="D510" s="442"/>
    </row>
    <row r="511" spans="3:4">
      <c r="C511" s="442"/>
      <c r="D511" s="442"/>
    </row>
    <row r="512" spans="3:4">
      <c r="C512" s="442"/>
    </row>
    <row r="513" spans="3:4">
      <c r="C513" s="442"/>
    </row>
    <row r="514" spans="3:4">
      <c r="C514" s="442"/>
      <c r="D514" s="442"/>
    </row>
    <row r="515" spans="3:4">
      <c r="C515" s="442"/>
      <c r="D515" s="442"/>
    </row>
    <row r="516" spans="3:4">
      <c r="C516" s="442"/>
      <c r="D516" s="442"/>
    </row>
    <row r="517" spans="3:4">
      <c r="C517" s="442"/>
      <c r="D517" s="442"/>
    </row>
    <row r="518" spans="3:4">
      <c r="C518" s="442"/>
      <c r="D518" s="442"/>
    </row>
    <row r="519" spans="3:4">
      <c r="C519" s="442"/>
      <c r="D519" s="442"/>
    </row>
    <row r="520" spans="3:4">
      <c r="C520" s="442"/>
      <c r="D520" s="442"/>
    </row>
    <row r="521" spans="3:4">
      <c r="C521" s="442"/>
      <c r="D521" s="442"/>
    </row>
    <row r="522" spans="3:4">
      <c r="C522" s="442"/>
      <c r="D522" s="442"/>
    </row>
    <row r="524" spans="3:4">
      <c r="C524" s="442"/>
      <c r="D524" s="442"/>
    </row>
    <row r="525" spans="3:4">
      <c r="C525" s="442"/>
      <c r="D525" s="442"/>
    </row>
    <row r="526" spans="3:4">
      <c r="C526" s="442"/>
      <c r="D526" s="442"/>
    </row>
    <row r="527" spans="3:4">
      <c r="C527" s="442"/>
    </row>
    <row r="528" spans="3:4">
      <c r="C528" s="442"/>
      <c r="D528" s="442"/>
    </row>
    <row r="529" spans="3:4">
      <c r="C529" s="442"/>
      <c r="D529" s="442"/>
    </row>
    <row r="530" spans="3:4">
      <c r="C530" s="442"/>
      <c r="D530" s="442"/>
    </row>
    <row r="531" spans="3:4">
      <c r="C531" s="442"/>
      <c r="D531" s="442"/>
    </row>
    <row r="532" spans="3:4">
      <c r="C532" s="442"/>
      <c r="D532" s="442"/>
    </row>
    <row r="533" spans="3:4">
      <c r="C533" s="442"/>
      <c r="D533" s="442"/>
    </row>
    <row r="534" spans="3:4">
      <c r="C534" s="442"/>
      <c r="D534" s="442"/>
    </row>
    <row r="535" spans="3:4">
      <c r="C535" s="442"/>
      <c r="D535" s="442"/>
    </row>
    <row r="536" spans="3:4">
      <c r="C536" s="442"/>
      <c r="D536" s="442"/>
    </row>
    <row r="537" spans="3:4">
      <c r="C537" s="442"/>
      <c r="D537" s="442"/>
    </row>
    <row r="538" spans="3:4">
      <c r="C538" s="442"/>
      <c r="D538" s="442"/>
    </row>
    <row r="539" spans="3:4">
      <c r="C539" s="442"/>
      <c r="D539" s="442"/>
    </row>
    <row r="540" spans="3:4">
      <c r="C540" s="442"/>
      <c r="D540" s="442"/>
    </row>
    <row r="542" spans="3:4">
      <c r="C542" s="442"/>
    </row>
    <row r="543" spans="3:4">
      <c r="C543" s="442"/>
      <c r="D543" s="442"/>
    </row>
    <row r="544" spans="3:4">
      <c r="C544" s="442"/>
      <c r="D544" s="442"/>
    </row>
    <row r="545" spans="3:4">
      <c r="C545" s="442"/>
    </row>
    <row r="546" spans="3:4">
      <c r="C546" s="442"/>
    </row>
    <row r="547" spans="3:4">
      <c r="C547" s="442"/>
      <c r="D547" s="442"/>
    </row>
    <row r="548" spans="3:4">
      <c r="C548" s="442"/>
      <c r="D548" s="442"/>
    </row>
    <row r="549" spans="3:4">
      <c r="C549" s="442"/>
      <c r="D549" s="442"/>
    </row>
    <row r="550" spans="3:4">
      <c r="C550" s="442"/>
      <c r="D550" s="442"/>
    </row>
    <row r="551" spans="3:4">
      <c r="C551" s="442"/>
      <c r="D551" s="442"/>
    </row>
    <row r="552" spans="3:4">
      <c r="C552" s="442"/>
      <c r="D552" s="442"/>
    </row>
    <row r="553" spans="3:4">
      <c r="C553" s="442"/>
      <c r="D553" s="442"/>
    </row>
    <row r="554" spans="3:4">
      <c r="C554" s="442"/>
      <c r="D554" s="442"/>
    </row>
    <row r="555" spans="3:4">
      <c r="C555" s="442"/>
    </row>
    <row r="556" spans="3:4">
      <c r="C556" s="442"/>
      <c r="D556" s="442"/>
    </row>
    <row r="557" spans="3:4">
      <c r="C557" s="442"/>
    </row>
    <row r="558" spans="3:4">
      <c r="C558" s="442"/>
      <c r="D558" s="442"/>
    </row>
    <row r="559" spans="3:4">
      <c r="C559" s="442"/>
      <c r="D559" s="442"/>
    </row>
    <row r="560" spans="3:4">
      <c r="C560" s="442"/>
      <c r="D560" s="442"/>
    </row>
    <row r="562" spans="3:4">
      <c r="C562" s="442"/>
      <c r="D562" s="442"/>
    </row>
    <row r="563" spans="3:4">
      <c r="C563" s="442"/>
      <c r="D563" s="442"/>
    </row>
    <row r="564" spans="3:4">
      <c r="C564" s="442"/>
    </row>
    <row r="565" spans="3:4">
      <c r="C565" s="442"/>
      <c r="D565" s="442"/>
    </row>
    <row r="566" spans="3:4">
      <c r="C566" s="442"/>
    </row>
    <row r="567" spans="3:4">
      <c r="C567" s="442"/>
      <c r="D567" s="442"/>
    </row>
    <row r="568" spans="3:4">
      <c r="C568" s="442"/>
      <c r="D568" s="442"/>
    </row>
    <row r="569" spans="3:4">
      <c r="C569" s="442"/>
      <c r="D569" s="442"/>
    </row>
    <row r="570" spans="3:4">
      <c r="C570" s="442"/>
      <c r="D570" s="442"/>
    </row>
    <row r="571" spans="3:4">
      <c r="C571" s="442"/>
      <c r="D571" s="442"/>
    </row>
    <row r="572" spans="3:4">
      <c r="C572" s="442"/>
      <c r="D572" s="442"/>
    </row>
    <row r="573" spans="3:4">
      <c r="C573" s="442"/>
      <c r="D573" s="442"/>
    </row>
    <row r="574" spans="3:4">
      <c r="C574" s="442"/>
      <c r="D574" s="442"/>
    </row>
    <row r="575" spans="3:4">
      <c r="C575" s="442"/>
      <c r="D575" s="442"/>
    </row>
    <row r="576" spans="3:4">
      <c r="C576" s="442"/>
      <c r="D576" s="442"/>
    </row>
    <row r="577" spans="3:4">
      <c r="C577" s="442"/>
      <c r="D577" s="442"/>
    </row>
    <row r="578" spans="3:4">
      <c r="C578" s="442"/>
      <c r="D578" s="442"/>
    </row>
    <row r="579" spans="3:4">
      <c r="C579" s="442"/>
      <c r="D579" s="442"/>
    </row>
    <row r="580" spans="3:4">
      <c r="C580" s="442"/>
      <c r="D580" s="442"/>
    </row>
    <row r="581" spans="3:4">
      <c r="C581" s="442"/>
      <c r="D581" s="442"/>
    </row>
    <row r="582" spans="3:4">
      <c r="C582" s="442"/>
      <c r="D582" s="442"/>
    </row>
    <row r="583" spans="3:4">
      <c r="C583" s="442"/>
    </row>
    <row r="584" spans="3:4">
      <c r="C584" s="442"/>
      <c r="D584" s="442"/>
    </row>
    <row r="585" spans="3:4">
      <c r="C585" s="442"/>
      <c r="D585" s="442"/>
    </row>
    <row r="586" spans="3:4">
      <c r="C586" s="442"/>
      <c r="D586" s="442"/>
    </row>
    <row r="587" spans="3:4">
      <c r="C587" s="442"/>
      <c r="D587" s="442"/>
    </row>
    <row r="588" spans="3:4">
      <c r="C588" s="442"/>
      <c r="D588" s="442"/>
    </row>
    <row r="589" spans="3:4">
      <c r="C589" s="442"/>
      <c r="D589" s="442"/>
    </row>
    <row r="590" spans="3:4">
      <c r="C590" s="442"/>
    </row>
    <row r="591" spans="3:4">
      <c r="C591" s="442"/>
      <c r="D591" s="442"/>
    </row>
    <row r="592" spans="3:4">
      <c r="C592" s="442"/>
      <c r="D592" s="442"/>
    </row>
    <row r="593" spans="3:4">
      <c r="C593" s="442"/>
      <c r="D593" s="442"/>
    </row>
    <row r="594" spans="3:4">
      <c r="C594" s="442"/>
    </row>
    <row r="595" spans="3:4">
      <c r="C595" s="442"/>
      <c r="D595" s="442"/>
    </row>
    <row r="596" spans="3:4">
      <c r="C596" s="442"/>
      <c r="D596" s="442"/>
    </row>
    <row r="597" spans="3:4">
      <c r="C597" s="442"/>
    </row>
    <row r="598" spans="3:4">
      <c r="C598" s="442"/>
      <c r="D598" s="442"/>
    </row>
    <row r="599" spans="3:4">
      <c r="C599" s="442"/>
      <c r="D599" s="442"/>
    </row>
    <row r="600" spans="3:4">
      <c r="C600" s="442"/>
      <c r="D600" s="442"/>
    </row>
    <row r="601" spans="3:4">
      <c r="C601" s="442"/>
      <c r="D601" s="442"/>
    </row>
    <row r="602" spans="3:4">
      <c r="C602" s="442"/>
    </row>
    <row r="603" spans="3:4">
      <c r="C603" s="442"/>
    </row>
    <row r="604" spans="3:4">
      <c r="C604" s="442"/>
      <c r="D604" s="442"/>
    </row>
    <row r="605" spans="3:4">
      <c r="C605" s="442"/>
      <c r="D605" s="442"/>
    </row>
    <row r="606" spans="3:4">
      <c r="C606" s="442"/>
      <c r="D606" s="442"/>
    </row>
    <row r="607" spans="3:4">
      <c r="C607" s="442"/>
      <c r="D607" s="442"/>
    </row>
    <row r="608" spans="3:4">
      <c r="C608" s="442"/>
      <c r="D608" s="442"/>
    </row>
    <row r="609" spans="3:4">
      <c r="C609" s="442"/>
      <c r="D609" s="442"/>
    </row>
    <row r="610" spans="3:4">
      <c r="C610" s="442"/>
    </row>
    <row r="612" spans="3:4">
      <c r="C612" s="442"/>
      <c r="D612" s="442"/>
    </row>
    <row r="613" spans="3:4">
      <c r="C613" s="442"/>
      <c r="D613" s="442"/>
    </row>
    <row r="614" spans="3:4">
      <c r="C614" s="442"/>
      <c r="D614" s="442"/>
    </row>
    <row r="615" spans="3:4">
      <c r="C615" s="442"/>
      <c r="D615" s="442"/>
    </row>
    <row r="616" spans="3:4">
      <c r="C616" s="442"/>
      <c r="D616" s="442"/>
    </row>
    <row r="617" spans="3:4">
      <c r="C617" s="442"/>
      <c r="D617" s="442"/>
    </row>
    <row r="618" spans="3:4">
      <c r="C618" s="442"/>
      <c r="D618" s="442"/>
    </row>
    <row r="619" spans="3:4">
      <c r="C619" s="442"/>
      <c r="D619" s="442"/>
    </row>
    <row r="620" spans="3:4">
      <c r="C620" s="442"/>
      <c r="D620" s="442"/>
    </row>
    <row r="621" spans="3:4">
      <c r="C621" s="442"/>
      <c r="D621" s="442"/>
    </row>
    <row r="622" spans="3:4">
      <c r="C622" s="442"/>
      <c r="D622" s="442"/>
    </row>
    <row r="623" spans="3:4">
      <c r="C623" s="442"/>
    </row>
    <row r="624" spans="3:4">
      <c r="C624" s="442"/>
      <c r="D624" s="442"/>
    </row>
    <row r="625" spans="3:4">
      <c r="C625" s="442"/>
      <c r="D625" s="442"/>
    </row>
    <row r="626" spans="3:4">
      <c r="C626" s="442"/>
      <c r="D626" s="442"/>
    </row>
    <row r="627" spans="3:4">
      <c r="C627" s="442"/>
      <c r="D627" s="442"/>
    </row>
    <row r="628" spans="3:4">
      <c r="C628" s="442"/>
      <c r="D628" s="442"/>
    </row>
    <row r="629" spans="3:4">
      <c r="C629" s="442"/>
      <c r="D629" s="442"/>
    </row>
    <row r="630" spans="3:4">
      <c r="C630" s="442"/>
      <c r="D630" s="442"/>
    </row>
    <row r="631" spans="3:4">
      <c r="C631" s="442"/>
      <c r="D631" s="442"/>
    </row>
    <row r="632" spans="3:4">
      <c r="C632" s="442"/>
      <c r="D632" s="442"/>
    </row>
    <row r="633" spans="3:4">
      <c r="C633" s="442"/>
      <c r="D633" s="442"/>
    </row>
    <row r="634" spans="3:4">
      <c r="C634" s="442"/>
      <c r="D634" s="442"/>
    </row>
    <row r="635" spans="3:4">
      <c r="C635" s="442"/>
    </row>
    <row r="636" spans="3:4">
      <c r="C636" s="442"/>
      <c r="D636" s="442"/>
    </row>
    <row r="637" spans="3:4">
      <c r="C637" s="442"/>
      <c r="D637" s="442"/>
    </row>
    <row r="638" spans="3:4">
      <c r="C638" s="442"/>
    </row>
    <row r="639" spans="3:4">
      <c r="C639" s="442"/>
    </row>
    <row r="640" spans="3:4">
      <c r="C640" s="442"/>
      <c r="D640" s="442"/>
    </row>
    <row r="641" spans="3:7">
      <c r="C641" s="442"/>
    </row>
    <row r="642" spans="3:7">
      <c r="C642" s="442"/>
      <c r="D642" s="442"/>
    </row>
    <row r="643" spans="3:7">
      <c r="C643" s="442"/>
      <c r="D643" s="442"/>
      <c r="G643" s="442"/>
    </row>
    <row r="644" spans="3:7">
      <c r="C644" s="442"/>
    </row>
    <row r="645" spans="3:7">
      <c r="C645" s="442"/>
    </row>
    <row r="646" spans="3:7">
      <c r="C646" s="442"/>
      <c r="D646" s="442"/>
    </row>
    <row r="647" spans="3:7">
      <c r="C647" s="442"/>
    </row>
    <row r="648" spans="3:7">
      <c r="C648" s="442"/>
      <c r="D648" s="442"/>
    </row>
    <row r="649" spans="3:7">
      <c r="C649" s="442"/>
      <c r="D649" s="442"/>
    </row>
    <row r="650" spans="3:7">
      <c r="C650" s="442"/>
      <c r="D650" s="442"/>
    </row>
    <row r="651" spans="3:7">
      <c r="C651" s="442"/>
      <c r="D651" s="442"/>
      <c r="G651" s="442"/>
    </row>
    <row r="652" spans="3:7">
      <c r="C652" s="442"/>
      <c r="D652" s="442"/>
    </row>
    <row r="653" spans="3:7">
      <c r="C653" s="442"/>
      <c r="D653" s="442"/>
    </row>
    <row r="654" spans="3:7">
      <c r="C654" s="442"/>
      <c r="D654" s="442"/>
    </row>
    <row r="655" spans="3:7">
      <c r="C655" s="442"/>
      <c r="D655" s="442"/>
    </row>
    <row r="656" spans="3:7">
      <c r="C656" s="442"/>
      <c r="D656" s="442"/>
    </row>
    <row r="657" spans="3:7">
      <c r="C657" s="442"/>
      <c r="D657" s="442"/>
    </row>
    <row r="658" spans="3:7">
      <c r="C658" s="442"/>
      <c r="D658" s="442"/>
      <c r="G658" s="442"/>
    </row>
    <row r="659" spans="3:7">
      <c r="C659" s="442"/>
    </row>
    <row r="660" spans="3:7">
      <c r="C660" s="442"/>
      <c r="D660" s="442"/>
    </row>
    <row r="661" spans="3:7">
      <c r="C661" s="442"/>
      <c r="D661" s="442"/>
    </row>
    <row r="662" spans="3:7">
      <c r="C662" s="442"/>
      <c r="D662" s="442"/>
    </row>
    <row r="663" spans="3:7">
      <c r="C663" s="442"/>
    </row>
    <row r="664" spans="3:7">
      <c r="C664" s="442"/>
      <c r="D664" s="442"/>
    </row>
    <row r="665" spans="3:7">
      <c r="C665" s="442"/>
      <c r="D665" s="442"/>
    </row>
    <row r="666" spans="3:7">
      <c r="C666" s="442"/>
      <c r="D666" s="442"/>
    </row>
    <row r="667" spans="3:7">
      <c r="C667" s="442"/>
      <c r="D667" s="442"/>
    </row>
    <row r="668" spans="3:7">
      <c r="C668" s="442"/>
      <c r="D668" s="442"/>
    </row>
    <row r="669" spans="3:7">
      <c r="C669" s="442"/>
      <c r="D669" s="442"/>
    </row>
    <row r="670" spans="3:7">
      <c r="C670" s="442"/>
      <c r="D670" s="442"/>
    </row>
    <row r="671" spans="3:7">
      <c r="C671" s="442"/>
      <c r="D671" s="442"/>
    </row>
    <row r="672" spans="3:7">
      <c r="C672" s="442"/>
      <c r="D672" s="442"/>
    </row>
    <row r="673" spans="3:4">
      <c r="C673" s="442"/>
      <c r="D673" s="442"/>
    </row>
    <row r="674" spans="3:4">
      <c r="C674" s="442"/>
      <c r="D674" s="442"/>
    </row>
    <row r="675" spans="3:4">
      <c r="C675" s="442"/>
      <c r="D675" s="442"/>
    </row>
    <row r="676" spans="3:4">
      <c r="C676" s="442"/>
      <c r="D676" s="442"/>
    </row>
    <row r="677" spans="3:4">
      <c r="C677" s="442"/>
      <c r="D677" s="442"/>
    </row>
    <row r="678" spans="3:4">
      <c r="C678" s="442"/>
      <c r="D678" s="442"/>
    </row>
    <row r="679" spans="3:4">
      <c r="C679" s="442"/>
      <c r="D679" s="442"/>
    </row>
    <row r="680" spans="3:4">
      <c r="C680" s="442"/>
      <c r="D680" s="442"/>
    </row>
    <row r="681" spans="3:4">
      <c r="C681" s="442"/>
      <c r="D681" s="442"/>
    </row>
    <row r="682" spans="3:4">
      <c r="C682" s="442"/>
      <c r="D682" s="442"/>
    </row>
    <row r="683" spans="3:4">
      <c r="C683" s="442"/>
      <c r="D683" s="442"/>
    </row>
    <row r="684" spans="3:4">
      <c r="C684" s="442"/>
      <c r="D684" s="442"/>
    </row>
    <row r="685" spans="3:4">
      <c r="C685" s="442"/>
      <c r="D685" s="442"/>
    </row>
    <row r="686" spans="3:4">
      <c r="C686" s="442"/>
      <c r="D686" s="442"/>
    </row>
    <row r="687" spans="3:4">
      <c r="C687" s="442"/>
      <c r="D687" s="442"/>
    </row>
    <row r="688" spans="3:4">
      <c r="C688" s="442"/>
      <c r="D688" s="442"/>
    </row>
    <row r="689" spans="3:4">
      <c r="C689" s="442"/>
      <c r="D689" s="442"/>
    </row>
    <row r="690" spans="3:4">
      <c r="C690" s="442"/>
      <c r="D690" s="442"/>
    </row>
    <row r="691" spans="3:4">
      <c r="C691" s="442"/>
    </row>
    <row r="692" spans="3:4">
      <c r="C692" s="442"/>
      <c r="D692" s="442"/>
    </row>
    <row r="693" spans="3:4">
      <c r="C693" s="442"/>
      <c r="D693" s="442"/>
    </row>
    <row r="694" spans="3:4">
      <c r="C694" s="442"/>
      <c r="D694" s="442"/>
    </row>
    <row r="695" spans="3:4">
      <c r="C695" s="442"/>
    </row>
    <row r="696" spans="3:4">
      <c r="C696" s="442"/>
    </row>
    <row r="697" spans="3:4">
      <c r="C697" s="442"/>
      <c r="D697" s="442"/>
    </row>
    <row r="698" spans="3:4">
      <c r="C698" s="442"/>
      <c r="D698" s="442"/>
    </row>
    <row r="699" spans="3:4">
      <c r="C699" s="442"/>
      <c r="D699" s="442"/>
    </row>
    <row r="700" spans="3:4">
      <c r="C700" s="442"/>
      <c r="D700" s="442"/>
    </row>
    <row r="701" spans="3:4">
      <c r="C701" s="442"/>
      <c r="D701" s="442"/>
    </row>
    <row r="702" spans="3:4">
      <c r="C702" s="442"/>
      <c r="D702" s="442"/>
    </row>
    <row r="703" spans="3:4">
      <c r="C703" s="442"/>
      <c r="D703" s="442"/>
    </row>
    <row r="704" spans="3:4">
      <c r="C704" s="442"/>
      <c r="D704" s="442"/>
    </row>
    <row r="705" spans="3:4">
      <c r="C705" s="442"/>
      <c r="D705" s="442"/>
    </row>
    <row r="706" spans="3:4">
      <c r="C706" s="442"/>
      <c r="D706" s="442"/>
    </row>
    <row r="707" spans="3:4">
      <c r="C707" s="442"/>
      <c r="D707" s="442"/>
    </row>
    <row r="708" spans="3:4">
      <c r="C708" s="442"/>
      <c r="D708" s="442"/>
    </row>
    <row r="709" spans="3:4">
      <c r="C709" s="442"/>
      <c r="D709" s="442"/>
    </row>
    <row r="710" spans="3:4">
      <c r="C710" s="442"/>
      <c r="D710" s="442"/>
    </row>
    <row r="711" spans="3:4">
      <c r="C711" s="442"/>
      <c r="D711" s="442"/>
    </row>
    <row r="712" spans="3:4">
      <c r="C712" s="442"/>
      <c r="D712" s="442"/>
    </row>
    <row r="713" spans="3:4">
      <c r="C713" s="442"/>
      <c r="D713" s="442"/>
    </row>
    <row r="714" spans="3:4">
      <c r="C714" s="442"/>
      <c r="D714" s="442"/>
    </row>
    <row r="715" spans="3:4">
      <c r="C715" s="442"/>
    </row>
    <row r="716" spans="3:4">
      <c r="C716" s="442"/>
      <c r="D716" s="442"/>
    </row>
    <row r="717" spans="3:4">
      <c r="C717" s="442"/>
      <c r="D717" s="442"/>
    </row>
    <row r="718" spans="3:4">
      <c r="C718" s="442"/>
      <c r="D718" s="442"/>
    </row>
    <row r="719" spans="3:4">
      <c r="C719" s="442"/>
      <c r="D719" s="442"/>
    </row>
    <row r="720" spans="3:4">
      <c r="C720" s="442"/>
      <c r="D720" s="442"/>
    </row>
    <row r="721" spans="3:4">
      <c r="C721" s="442"/>
      <c r="D721" s="442"/>
    </row>
    <row r="722" spans="3:4">
      <c r="C722" s="442"/>
      <c r="D722" s="442"/>
    </row>
    <row r="723" spans="3:4">
      <c r="C723" s="442"/>
      <c r="D723" s="442"/>
    </row>
    <row r="724" spans="3:4">
      <c r="C724" s="442"/>
      <c r="D724" s="442"/>
    </row>
    <row r="725" spans="3:4">
      <c r="C725" s="442"/>
      <c r="D725" s="442"/>
    </row>
    <row r="726" spans="3:4">
      <c r="C726" s="442"/>
      <c r="D726" s="442"/>
    </row>
    <row r="727" spans="3:4">
      <c r="C727" s="442"/>
      <c r="D727" s="442"/>
    </row>
    <row r="728" spans="3:4">
      <c r="C728" s="442"/>
      <c r="D728" s="442"/>
    </row>
    <row r="729" spans="3:4">
      <c r="C729" s="442"/>
      <c r="D729" s="442"/>
    </row>
    <row r="730" spans="3:4">
      <c r="C730" s="442"/>
      <c r="D730" s="442"/>
    </row>
    <row r="731" spans="3:4">
      <c r="C731" s="442"/>
      <c r="D731" s="442"/>
    </row>
    <row r="733" spans="3:4">
      <c r="C733" s="442"/>
      <c r="D733" s="442"/>
    </row>
    <row r="734" spans="3:4">
      <c r="C734" s="442"/>
      <c r="D734" s="442"/>
    </row>
    <row r="735" spans="3:4">
      <c r="C735" s="442"/>
      <c r="D735" s="442"/>
    </row>
    <row r="736" spans="3:4">
      <c r="C736" s="442"/>
      <c r="D736" s="442"/>
    </row>
    <row r="737" spans="3:4">
      <c r="C737" s="442"/>
      <c r="D737" s="442"/>
    </row>
    <row r="738" spans="3:4">
      <c r="C738" s="442"/>
    </row>
    <row r="739" spans="3:4">
      <c r="C739" s="442"/>
    </row>
    <row r="740" spans="3:4">
      <c r="C740" s="442"/>
      <c r="D740" s="442"/>
    </row>
    <row r="741" spans="3:4">
      <c r="C741" s="442"/>
      <c r="D741" s="442"/>
    </row>
    <row r="742" spans="3:4">
      <c r="C742" s="442"/>
    </row>
    <row r="743" spans="3:4">
      <c r="C743" s="442"/>
      <c r="D743" s="442"/>
    </row>
    <row r="744" spans="3:4">
      <c r="C744" s="442"/>
      <c r="D744" s="442"/>
    </row>
    <row r="745" spans="3:4">
      <c r="C745" s="442"/>
      <c r="D745" s="442"/>
    </row>
    <row r="746" spans="3:4">
      <c r="C746" s="442"/>
      <c r="D746" s="442"/>
    </row>
    <row r="747" spans="3:4">
      <c r="C747" s="442"/>
      <c r="D747" s="442"/>
    </row>
    <row r="748" spans="3:4">
      <c r="C748" s="442"/>
      <c r="D748" s="442"/>
    </row>
    <row r="749" spans="3:4">
      <c r="C749" s="442"/>
    </row>
    <row r="750" spans="3:4">
      <c r="C750" s="442"/>
    </row>
    <row r="751" spans="3:4">
      <c r="C751" s="442"/>
      <c r="D751" s="442"/>
    </row>
    <row r="752" spans="3:4">
      <c r="C752" s="442"/>
      <c r="D752" s="442"/>
    </row>
    <row r="753" spans="3:4">
      <c r="C753" s="442"/>
      <c r="D753" s="442"/>
    </row>
    <row r="754" spans="3:4">
      <c r="C754" s="442"/>
      <c r="D754" s="442"/>
    </row>
    <row r="755" spans="3:4">
      <c r="C755" s="442"/>
      <c r="D755" s="442"/>
    </row>
    <row r="756" spans="3:4">
      <c r="C756" s="442"/>
      <c r="D756" s="442"/>
    </row>
    <row r="757" spans="3:4">
      <c r="C757" s="442"/>
      <c r="D757" s="442"/>
    </row>
    <row r="758" spans="3:4">
      <c r="C758" s="442"/>
      <c r="D758" s="442"/>
    </row>
    <row r="759" spans="3:4">
      <c r="C759" s="442"/>
      <c r="D759" s="442"/>
    </row>
    <row r="760" spans="3:4">
      <c r="C760" s="442"/>
    </row>
    <row r="761" spans="3:4">
      <c r="C761" s="442"/>
      <c r="D761" s="442"/>
    </row>
    <row r="762" spans="3:4">
      <c r="C762" s="442"/>
      <c r="D762" s="442"/>
    </row>
    <row r="763" spans="3:4">
      <c r="C763" s="442"/>
      <c r="D763" s="442"/>
    </row>
    <row r="764" spans="3:4">
      <c r="C764" s="442"/>
      <c r="D764" s="442"/>
    </row>
    <row r="765" spans="3:4">
      <c r="C765" s="442"/>
      <c r="D765" s="442"/>
    </row>
    <row r="766" spans="3:4">
      <c r="C766" s="442"/>
      <c r="D766" s="442"/>
    </row>
    <row r="767" spans="3:4">
      <c r="C767" s="442"/>
      <c r="D767" s="442"/>
    </row>
    <row r="768" spans="3:4">
      <c r="C768" s="442"/>
      <c r="D768" s="442"/>
    </row>
    <row r="769" spans="3:4">
      <c r="C769" s="442"/>
    </row>
    <row r="770" spans="3:4">
      <c r="C770" s="442"/>
    </row>
    <row r="771" spans="3:4">
      <c r="C771" s="442"/>
      <c r="D771" s="442"/>
    </row>
    <row r="772" spans="3:4">
      <c r="C772" s="442"/>
      <c r="D772" s="442"/>
    </row>
    <row r="773" spans="3:4">
      <c r="C773" s="442"/>
      <c r="D773" s="442"/>
    </row>
    <row r="774" spans="3:4">
      <c r="C774" s="442"/>
      <c r="D774" s="442"/>
    </row>
    <row r="775" spans="3:4">
      <c r="C775" s="442"/>
      <c r="D775" s="442"/>
    </row>
    <row r="776" spans="3:4">
      <c r="C776" s="442"/>
      <c r="D776" s="442"/>
    </row>
    <row r="777" spans="3:4">
      <c r="C777" s="442"/>
      <c r="D777" s="442"/>
    </row>
    <row r="778" spans="3:4">
      <c r="C778" s="442"/>
      <c r="D778" s="442"/>
    </row>
    <row r="779" spans="3:4">
      <c r="C779" s="442"/>
      <c r="D779" s="442"/>
    </row>
    <row r="780" spans="3:4">
      <c r="C780" s="442"/>
      <c r="D780" s="442"/>
    </row>
    <row r="781" spans="3:4">
      <c r="C781" s="442"/>
      <c r="D781" s="442"/>
    </row>
    <row r="782" spans="3:4">
      <c r="C782" s="442"/>
      <c r="D782" s="442"/>
    </row>
    <row r="783" spans="3:4">
      <c r="C783" s="442"/>
      <c r="D783" s="442"/>
    </row>
    <row r="784" spans="3:4">
      <c r="C784" s="442"/>
      <c r="D784" s="442"/>
    </row>
    <row r="785" spans="3:4">
      <c r="C785" s="442"/>
      <c r="D785" s="442"/>
    </row>
    <row r="786" spans="3:4">
      <c r="C786" s="442"/>
      <c r="D786" s="442"/>
    </row>
    <row r="787" spans="3:4">
      <c r="C787" s="442"/>
      <c r="D787" s="442"/>
    </row>
    <row r="789" spans="3:4">
      <c r="C789" s="442"/>
    </row>
    <row r="790" spans="3:4">
      <c r="C790" s="442"/>
      <c r="D790" s="442"/>
    </row>
    <row r="791" spans="3:4">
      <c r="C791" s="442"/>
    </row>
    <row r="792" spans="3:4">
      <c r="C792" s="442"/>
      <c r="D792" s="442"/>
    </row>
    <row r="793" spans="3:4">
      <c r="C793" s="442"/>
      <c r="D793" s="442"/>
    </row>
    <row r="794" spans="3:4">
      <c r="C794" s="442"/>
      <c r="D794" s="442"/>
    </row>
    <row r="795" spans="3:4">
      <c r="C795" s="442"/>
      <c r="D795" s="442"/>
    </row>
    <row r="796" spans="3:4">
      <c r="C796" s="442"/>
      <c r="D796" s="442"/>
    </row>
    <row r="797" spans="3:4">
      <c r="C797" s="442"/>
      <c r="D797" s="442"/>
    </row>
    <row r="798" spans="3:4">
      <c r="C798" s="442"/>
      <c r="D798" s="442"/>
    </row>
    <row r="799" spans="3:4">
      <c r="C799" s="442"/>
      <c r="D799" s="442"/>
    </row>
    <row r="800" spans="3:4">
      <c r="C800" s="442"/>
      <c r="D800" s="442"/>
    </row>
    <row r="801" spans="3:4">
      <c r="C801" s="442"/>
      <c r="D801" s="442"/>
    </row>
    <row r="802" spans="3:4">
      <c r="C802" s="442"/>
      <c r="D802" s="442"/>
    </row>
    <row r="803" spans="3:4">
      <c r="C803" s="442"/>
      <c r="D803" s="442"/>
    </row>
    <row r="804" spans="3:4">
      <c r="C804" s="442"/>
      <c r="D804" s="442"/>
    </row>
    <row r="805" spans="3:4">
      <c r="C805" s="442"/>
      <c r="D805" s="442"/>
    </row>
    <row r="806" spans="3:4">
      <c r="C806" s="442"/>
      <c r="D806" s="442"/>
    </row>
    <row r="807" spans="3:4">
      <c r="C807" s="442"/>
      <c r="D807" s="442"/>
    </row>
    <row r="808" spans="3:4">
      <c r="C808" s="442"/>
      <c r="D808" s="442"/>
    </row>
    <row r="809" spans="3:4">
      <c r="C809" s="442"/>
      <c r="D809" s="442"/>
    </row>
    <row r="810" spans="3:4">
      <c r="C810" s="442"/>
      <c r="D810" s="442"/>
    </row>
    <row r="811" spans="3:4">
      <c r="C811" s="442"/>
      <c r="D811" s="442"/>
    </row>
    <row r="812" spans="3:4">
      <c r="C812" s="442"/>
    </row>
    <row r="813" spans="3:4">
      <c r="C813" s="442"/>
      <c r="D813" s="442"/>
    </row>
    <row r="814" spans="3:4">
      <c r="C814" s="442"/>
      <c r="D814" s="442"/>
    </row>
    <row r="815" spans="3:4">
      <c r="C815" s="442"/>
      <c r="D815" s="442"/>
    </row>
    <row r="816" spans="3:4">
      <c r="C816" s="442"/>
      <c r="D816" s="442"/>
    </row>
    <row r="817" spans="3:4">
      <c r="C817" s="442"/>
      <c r="D817" s="442"/>
    </row>
    <row r="818" spans="3:4">
      <c r="C818" s="442"/>
      <c r="D818" s="442"/>
    </row>
    <row r="819" spans="3:4">
      <c r="C819" s="442"/>
      <c r="D819" s="442"/>
    </row>
    <row r="820" spans="3:4">
      <c r="C820" s="442"/>
      <c r="D820" s="442"/>
    </row>
    <row r="821" spans="3:4">
      <c r="C821" s="442"/>
      <c r="D821" s="442"/>
    </row>
    <row r="823" spans="3:4">
      <c r="C823" s="442"/>
      <c r="D823" s="442"/>
    </row>
    <row r="824" spans="3:4">
      <c r="C824" s="442"/>
      <c r="D824" s="442"/>
    </row>
    <row r="825" spans="3:4">
      <c r="C825" s="442"/>
      <c r="D825" s="442"/>
    </row>
    <row r="826" spans="3:4">
      <c r="C826" s="442"/>
      <c r="D826" s="442"/>
    </row>
    <row r="827" spans="3:4">
      <c r="C827" s="442"/>
      <c r="D827" s="442"/>
    </row>
    <row r="828" spans="3:4">
      <c r="C828" s="442"/>
      <c r="D828" s="442"/>
    </row>
    <row r="829" spans="3:4">
      <c r="C829" s="442"/>
      <c r="D829" s="442"/>
    </row>
    <row r="830" spans="3:4">
      <c r="C830" s="442"/>
      <c r="D830" s="442"/>
    </row>
    <row r="831" spans="3:4">
      <c r="C831" s="442"/>
      <c r="D831" s="442"/>
    </row>
    <row r="832" spans="3:4">
      <c r="C832" s="442"/>
      <c r="D832" s="442"/>
    </row>
    <row r="833" spans="3:4">
      <c r="C833" s="442"/>
      <c r="D833" s="442"/>
    </row>
    <row r="834" spans="3:4">
      <c r="C834" s="442"/>
    </row>
    <row r="835" spans="3:4">
      <c r="C835" s="442"/>
      <c r="D835" s="442"/>
    </row>
    <row r="836" spans="3:4">
      <c r="C836" s="442"/>
      <c r="D836" s="442"/>
    </row>
    <row r="837" spans="3:4">
      <c r="C837" s="442"/>
    </row>
    <row r="838" spans="3:4">
      <c r="C838" s="442"/>
      <c r="D838" s="442"/>
    </row>
    <row r="839" spans="3:4">
      <c r="C839" s="442"/>
      <c r="D839" s="442"/>
    </row>
    <row r="840" spans="3:4">
      <c r="C840" s="442"/>
      <c r="D840" s="442"/>
    </row>
    <row r="841" spans="3:4">
      <c r="C841" s="442"/>
    </row>
    <row r="842" spans="3:4">
      <c r="C842" s="442"/>
      <c r="D842" s="442"/>
    </row>
    <row r="843" spans="3:4">
      <c r="C843" s="442"/>
      <c r="D843" s="442"/>
    </row>
    <row r="844" spans="3:4">
      <c r="C844" s="442"/>
    </row>
    <row r="845" spans="3:4">
      <c r="C845" s="442"/>
      <c r="D845" s="442"/>
    </row>
    <row r="846" spans="3:4">
      <c r="C846" s="442"/>
      <c r="D846" s="442"/>
    </row>
    <row r="847" spans="3:4">
      <c r="C847" s="442"/>
      <c r="D847" s="442"/>
    </row>
    <row r="848" spans="3:4">
      <c r="C848" s="442"/>
      <c r="D848" s="442"/>
    </row>
    <row r="849" spans="3:4">
      <c r="C849" s="442"/>
      <c r="D849" s="442"/>
    </row>
    <row r="850" spans="3:4">
      <c r="C850" s="442"/>
      <c r="D850" s="442"/>
    </row>
    <row r="851" spans="3:4">
      <c r="C851" s="442"/>
      <c r="D851" s="442"/>
    </row>
    <row r="852" spans="3:4">
      <c r="C852" s="442"/>
      <c r="D852" s="442"/>
    </row>
    <row r="853" spans="3:4">
      <c r="C853" s="442"/>
      <c r="D853" s="442"/>
    </row>
    <row r="854" spans="3:4">
      <c r="C854" s="442"/>
      <c r="D854" s="442"/>
    </row>
    <row r="855" spans="3:4">
      <c r="C855" s="442"/>
      <c r="D855" s="442"/>
    </row>
    <row r="856" spans="3:4">
      <c r="C856" s="442"/>
      <c r="D856" s="442"/>
    </row>
    <row r="857" spans="3:4">
      <c r="C857" s="442"/>
      <c r="D857" s="442"/>
    </row>
    <row r="858" spans="3:4">
      <c r="C858" s="442"/>
    </row>
    <row r="859" spans="3:4">
      <c r="C859" s="442"/>
      <c r="D859" s="442"/>
    </row>
    <row r="860" spans="3:4">
      <c r="C860" s="442"/>
    </row>
    <row r="861" spans="3:4">
      <c r="C861" s="442"/>
      <c r="D861" s="442"/>
    </row>
    <row r="862" spans="3:4">
      <c r="C862" s="442"/>
      <c r="D862" s="442"/>
    </row>
    <row r="863" spans="3:4">
      <c r="C863" s="442"/>
    </row>
    <row r="864" spans="3:4">
      <c r="C864" s="442"/>
      <c r="D864" s="442"/>
    </row>
    <row r="865" spans="3:4">
      <c r="C865" s="442"/>
      <c r="D865" s="442"/>
    </row>
    <row r="866" spans="3:4">
      <c r="C866" s="442"/>
      <c r="D866" s="442"/>
    </row>
    <row r="867" spans="3:4">
      <c r="C867" s="442"/>
      <c r="D867" s="442"/>
    </row>
    <row r="869" spans="3:4">
      <c r="C869" s="442"/>
      <c r="D869" s="442"/>
    </row>
    <row r="871" spans="3:4">
      <c r="C871" s="442"/>
      <c r="D871" s="442"/>
    </row>
    <row r="872" spans="3:4">
      <c r="C872" s="442"/>
      <c r="D872" s="442"/>
    </row>
    <row r="873" spans="3:4">
      <c r="C873" s="442"/>
      <c r="D873" s="442"/>
    </row>
    <row r="875" spans="3:4">
      <c r="C875" s="442"/>
    </row>
    <row r="876" spans="3:4">
      <c r="C876" s="442"/>
      <c r="D876" s="442"/>
    </row>
    <row r="877" spans="3:4">
      <c r="C877" s="442"/>
      <c r="D877" s="442"/>
    </row>
    <row r="878" spans="3:4">
      <c r="C878" s="442"/>
      <c r="D878" s="442"/>
    </row>
    <row r="879" spans="3:4">
      <c r="C879" s="442"/>
      <c r="D879" s="442"/>
    </row>
    <row r="880" spans="3:4">
      <c r="C880" s="442"/>
      <c r="D880" s="442"/>
    </row>
    <row r="881" spans="3:4">
      <c r="C881" s="442"/>
      <c r="D881" s="442"/>
    </row>
    <row r="882" spans="3:4">
      <c r="C882" s="442"/>
      <c r="D882" s="442"/>
    </row>
    <row r="883" spans="3:4">
      <c r="C883" s="442"/>
      <c r="D883" s="442"/>
    </row>
    <row r="884" spans="3:4">
      <c r="C884" s="442"/>
      <c r="D884" s="442"/>
    </row>
    <row r="885" spans="3:4">
      <c r="C885" s="442"/>
      <c r="D885" s="442"/>
    </row>
    <row r="886" spans="3:4">
      <c r="C886" s="442"/>
      <c r="D886" s="442"/>
    </row>
    <row r="887" spans="3:4">
      <c r="C887" s="442"/>
      <c r="D887" s="442"/>
    </row>
    <row r="888" spans="3:4">
      <c r="C888" s="442"/>
      <c r="D888" s="442"/>
    </row>
    <row r="889" spans="3:4">
      <c r="C889" s="442"/>
      <c r="D889" s="442"/>
    </row>
    <row r="890" spans="3:4">
      <c r="C890" s="442"/>
    </row>
    <row r="891" spans="3:4">
      <c r="C891" s="442"/>
      <c r="D891" s="442"/>
    </row>
    <row r="892" spans="3:4">
      <c r="C892" s="442"/>
      <c r="D892" s="442"/>
    </row>
    <row r="893" spans="3:4">
      <c r="C893" s="442"/>
      <c r="D893" s="442"/>
    </row>
    <row r="894" spans="3:4">
      <c r="C894" s="442"/>
      <c r="D894" s="442"/>
    </row>
    <row r="895" spans="3:4">
      <c r="C895" s="442"/>
      <c r="D895" s="442"/>
    </row>
    <row r="896" spans="3:4">
      <c r="C896" s="442"/>
      <c r="D896" s="442"/>
    </row>
    <row r="897" spans="3:4">
      <c r="C897" s="442"/>
      <c r="D897" s="442"/>
    </row>
    <row r="898" spans="3:4">
      <c r="C898" s="442"/>
      <c r="D898" s="442"/>
    </row>
    <row r="899" spans="3:4">
      <c r="C899" s="442"/>
      <c r="D899" s="442"/>
    </row>
    <row r="900" spans="3:4">
      <c r="C900" s="442"/>
      <c r="D900" s="442"/>
    </row>
    <row r="901" spans="3:4">
      <c r="C901" s="442"/>
      <c r="D901" s="442"/>
    </row>
    <row r="902" spans="3:4">
      <c r="C902" s="442"/>
      <c r="D902" s="442"/>
    </row>
    <row r="903" spans="3:4">
      <c r="C903" s="442"/>
    </row>
    <row r="904" spans="3:4">
      <c r="C904" s="442"/>
      <c r="D904" s="442"/>
    </row>
    <row r="905" spans="3:4">
      <c r="C905" s="442"/>
      <c r="D905" s="442"/>
    </row>
    <row r="906" spans="3:4">
      <c r="C906" s="442"/>
      <c r="D906" s="442"/>
    </row>
    <row r="907" spans="3:4">
      <c r="C907" s="442"/>
      <c r="D907" s="442"/>
    </row>
    <row r="908" spans="3:4">
      <c r="C908" s="442"/>
    </row>
    <row r="909" spans="3:4">
      <c r="C909" s="442"/>
      <c r="D909" s="442"/>
    </row>
    <row r="910" spans="3:4">
      <c r="C910" s="442"/>
      <c r="D910" s="442"/>
    </row>
    <row r="911" spans="3:4">
      <c r="C911" s="442"/>
      <c r="D911" s="442"/>
    </row>
    <row r="912" spans="3:4">
      <c r="C912" s="442"/>
      <c r="D912" s="442"/>
    </row>
    <row r="913" spans="3:4">
      <c r="C913" s="442"/>
    </row>
    <row r="914" spans="3:4">
      <c r="C914" s="442"/>
      <c r="D914" s="442"/>
    </row>
    <row r="915" spans="3:4">
      <c r="C915" s="442"/>
      <c r="D915" s="442"/>
    </row>
    <row r="916" spans="3:4">
      <c r="C916" s="442"/>
      <c r="D916" s="442"/>
    </row>
    <row r="917" spans="3:4">
      <c r="C917" s="442"/>
      <c r="D917" s="442"/>
    </row>
    <row r="918" spans="3:4">
      <c r="C918" s="442"/>
      <c r="D918" s="442"/>
    </row>
    <row r="919" spans="3:4">
      <c r="C919" s="442"/>
      <c r="D919" s="442"/>
    </row>
    <row r="920" spans="3:4">
      <c r="C920" s="442"/>
      <c r="D920" s="442"/>
    </row>
    <row r="921" spans="3:4">
      <c r="C921" s="442"/>
    </row>
    <row r="922" spans="3:4">
      <c r="C922" s="442"/>
      <c r="D922" s="442"/>
    </row>
    <row r="923" spans="3:4">
      <c r="C923" s="442"/>
      <c r="D923" s="442"/>
    </row>
    <row r="924" spans="3:4">
      <c r="C924" s="442"/>
      <c r="D924" s="442"/>
    </row>
    <row r="925" spans="3:4">
      <c r="C925" s="442"/>
      <c r="D925" s="442"/>
    </row>
    <row r="926" spans="3:4">
      <c r="C926" s="442"/>
      <c r="D926" s="442"/>
    </row>
    <row r="927" spans="3:4">
      <c r="C927" s="442"/>
      <c r="D927" s="442"/>
    </row>
    <row r="928" spans="3:4">
      <c r="C928" s="442"/>
      <c r="D928" s="442"/>
    </row>
    <row r="929" spans="3:4">
      <c r="C929" s="442"/>
      <c r="D929" s="442"/>
    </row>
    <row r="930" spans="3:4">
      <c r="C930" s="442"/>
      <c r="D930" s="442"/>
    </row>
    <row r="931" spans="3:4">
      <c r="C931" s="442"/>
      <c r="D931" s="442"/>
    </row>
    <row r="932" spans="3:4">
      <c r="C932" s="442"/>
      <c r="D932" s="442"/>
    </row>
    <row r="933" spans="3:4">
      <c r="C933" s="442"/>
      <c r="D933" s="442"/>
    </row>
    <row r="934" spans="3:4">
      <c r="C934" s="442"/>
      <c r="D934" s="442"/>
    </row>
    <row r="935" spans="3:4">
      <c r="C935" s="442"/>
      <c r="D935" s="442"/>
    </row>
    <row r="936" spans="3:4">
      <c r="C936" s="442"/>
      <c r="D936" s="442"/>
    </row>
    <row r="937" spans="3:4">
      <c r="C937" s="442"/>
      <c r="D937" s="442"/>
    </row>
    <row r="938" spans="3:4">
      <c r="C938" s="442"/>
      <c r="D938" s="442"/>
    </row>
    <row r="939" spans="3:4">
      <c r="C939" s="442"/>
      <c r="D939" s="442"/>
    </row>
    <row r="940" spans="3:4">
      <c r="C940" s="442"/>
      <c r="D940" s="442"/>
    </row>
    <row r="941" spans="3:4">
      <c r="C941" s="442"/>
      <c r="D941" s="442"/>
    </row>
    <row r="942" spans="3:4">
      <c r="C942" s="442"/>
      <c r="D942" s="442"/>
    </row>
    <row r="943" spans="3:4">
      <c r="C943" s="442"/>
      <c r="D943" s="442"/>
    </row>
    <row r="944" spans="3:4">
      <c r="C944" s="442"/>
      <c r="D944" s="442"/>
    </row>
    <row r="945" spans="3:4">
      <c r="C945" s="442"/>
      <c r="D945" s="442"/>
    </row>
    <row r="946" spans="3:4">
      <c r="C946" s="442"/>
      <c r="D946" s="442"/>
    </row>
    <row r="947" spans="3:4">
      <c r="C947" s="442"/>
      <c r="D947" s="442"/>
    </row>
    <row r="948" spans="3:4">
      <c r="C948" s="442"/>
      <c r="D948" s="442"/>
    </row>
    <row r="949" spans="3:4">
      <c r="C949" s="442"/>
      <c r="D949" s="442"/>
    </row>
    <row r="950" spans="3:4">
      <c r="C950" s="442"/>
      <c r="D950" s="442"/>
    </row>
    <row r="951" spans="3:4">
      <c r="C951" s="442"/>
      <c r="D951" s="442"/>
    </row>
    <row r="952" spans="3:4">
      <c r="C952" s="442"/>
      <c r="D952" s="442"/>
    </row>
    <row r="953" spans="3:4">
      <c r="C953" s="442"/>
      <c r="D953" s="442"/>
    </row>
    <row r="954" spans="3:4">
      <c r="C954" s="442"/>
      <c r="D954" s="442"/>
    </row>
    <row r="955" spans="3:4">
      <c r="C955" s="442"/>
      <c r="D955" s="442"/>
    </row>
    <row r="956" spans="3:4">
      <c r="C956" s="442"/>
      <c r="D956" s="442"/>
    </row>
    <row r="957" spans="3:4">
      <c r="C957" s="442"/>
      <c r="D957" s="442"/>
    </row>
    <row r="958" spans="3:4">
      <c r="C958" s="442"/>
      <c r="D958" s="442"/>
    </row>
    <row r="959" spans="3:4">
      <c r="C959" s="442"/>
      <c r="D959" s="442"/>
    </row>
    <row r="960" spans="3:4">
      <c r="C960" s="442"/>
      <c r="D960" s="442"/>
    </row>
    <row r="961" spans="3:7">
      <c r="C961" s="442"/>
      <c r="D961" s="442"/>
    </row>
    <row r="962" spans="3:7">
      <c r="C962" s="442"/>
      <c r="D962" s="442"/>
    </row>
    <row r="963" spans="3:7">
      <c r="C963" s="442"/>
      <c r="D963" s="442"/>
    </row>
    <row r="964" spans="3:7">
      <c r="C964" s="442"/>
      <c r="D964" s="442"/>
    </row>
    <row r="965" spans="3:7">
      <c r="C965" s="442"/>
      <c r="D965" s="442"/>
    </row>
    <row r="966" spans="3:7">
      <c r="C966" s="442"/>
      <c r="D966" s="442"/>
    </row>
    <row r="967" spans="3:7">
      <c r="C967" s="442"/>
      <c r="D967" s="442"/>
      <c r="G967" s="442"/>
    </row>
    <row r="968" spans="3:7">
      <c r="C968" s="442"/>
      <c r="D968" s="442"/>
    </row>
    <row r="969" spans="3:7">
      <c r="C969" s="442"/>
      <c r="D969" s="442"/>
    </row>
    <row r="970" spans="3:7">
      <c r="C970" s="442"/>
      <c r="D970" s="442"/>
    </row>
    <row r="971" spans="3:7">
      <c r="C971" s="442"/>
      <c r="D971" s="442"/>
    </row>
    <row r="972" spans="3:7">
      <c r="C972" s="442"/>
      <c r="D972" s="442"/>
    </row>
    <row r="973" spans="3:7">
      <c r="C973" s="442"/>
      <c r="D973" s="442"/>
    </row>
    <row r="974" spans="3:7">
      <c r="C974" s="442"/>
      <c r="D974" s="442"/>
    </row>
    <row r="975" spans="3:7">
      <c r="C975" s="442"/>
      <c r="D975" s="442"/>
    </row>
    <row r="976" spans="3:7">
      <c r="C976" s="442"/>
      <c r="D976" s="442"/>
    </row>
    <row r="978" spans="3:7">
      <c r="C978" s="442"/>
      <c r="D978" s="442"/>
    </row>
    <row r="979" spans="3:7">
      <c r="C979" s="442"/>
      <c r="D979" s="442"/>
    </row>
    <row r="980" spans="3:7">
      <c r="C980" s="442"/>
      <c r="D980" s="442"/>
    </row>
    <row r="981" spans="3:7">
      <c r="C981" s="442"/>
      <c r="D981" s="442"/>
    </row>
    <row r="982" spans="3:7">
      <c r="C982" s="442"/>
      <c r="D982" s="442"/>
    </row>
    <row r="983" spans="3:7">
      <c r="C983" s="442"/>
      <c r="D983" s="442"/>
    </row>
    <row r="984" spans="3:7">
      <c r="C984" s="442"/>
      <c r="D984" s="442"/>
    </row>
    <row r="985" spans="3:7">
      <c r="C985" s="442"/>
      <c r="D985" s="442"/>
    </row>
    <row r="986" spans="3:7">
      <c r="C986" s="442"/>
      <c r="D986" s="442"/>
      <c r="G986" s="442"/>
    </row>
    <row r="987" spans="3:7">
      <c r="C987" s="442"/>
      <c r="D987" s="442"/>
    </row>
    <row r="988" spans="3:7">
      <c r="C988" s="442"/>
      <c r="D988" s="442"/>
    </row>
    <row r="989" spans="3:7">
      <c r="C989" s="442"/>
      <c r="D989" s="442"/>
    </row>
    <row r="990" spans="3:7">
      <c r="C990" s="442"/>
      <c r="D990" s="442"/>
    </row>
    <row r="992" spans="3:7">
      <c r="C992" s="442"/>
      <c r="D992" s="442"/>
      <c r="G992" s="442"/>
    </row>
    <row r="993" spans="3:4">
      <c r="C993" s="442"/>
      <c r="D993" s="442"/>
    </row>
    <row r="994" spans="3:4">
      <c r="C994" s="442"/>
      <c r="D994" s="442"/>
    </row>
    <row r="995" spans="3:4">
      <c r="C995" s="442"/>
      <c r="D995" s="442"/>
    </row>
    <row r="996" spans="3:4">
      <c r="C996" s="442"/>
      <c r="D996" s="442"/>
    </row>
    <row r="997" spans="3:4">
      <c r="C997" s="442"/>
      <c r="D997" s="442"/>
    </row>
    <row r="998" spans="3:4">
      <c r="C998" s="442"/>
      <c r="D998" s="442"/>
    </row>
    <row r="999" spans="3:4">
      <c r="C999" s="442"/>
      <c r="D999" s="442"/>
    </row>
    <row r="1000" spans="3:4">
      <c r="C1000" s="442"/>
      <c r="D1000" s="442"/>
    </row>
    <row r="1001" spans="3:4">
      <c r="C1001" s="442"/>
      <c r="D1001" s="442"/>
    </row>
    <row r="1002" spans="3:4">
      <c r="C1002" s="442"/>
      <c r="D1002" s="442"/>
    </row>
    <row r="1003" spans="3:4">
      <c r="C1003" s="442"/>
      <c r="D1003" s="442"/>
    </row>
    <row r="1004" spans="3:4">
      <c r="C1004" s="442"/>
      <c r="D1004" s="442"/>
    </row>
    <row r="1005" spans="3:4">
      <c r="C1005" s="442"/>
      <c r="D1005" s="442"/>
    </row>
    <row r="1006" spans="3:4">
      <c r="C1006" s="442"/>
      <c r="D1006" s="442"/>
    </row>
    <row r="1007" spans="3:4">
      <c r="C1007" s="442"/>
      <c r="D1007" s="442"/>
    </row>
    <row r="1008" spans="3:4">
      <c r="C1008" s="442"/>
      <c r="D1008" s="442"/>
    </row>
    <row r="1009" spans="3:4">
      <c r="C1009" s="442"/>
      <c r="D1009" s="442"/>
    </row>
    <row r="1010" spans="3:4">
      <c r="C1010" s="442"/>
      <c r="D1010" s="442"/>
    </row>
    <row r="1011" spans="3:4">
      <c r="C1011" s="442"/>
      <c r="D1011" s="442"/>
    </row>
    <row r="1012" spans="3:4">
      <c r="C1012" s="442"/>
      <c r="D1012" s="442"/>
    </row>
    <row r="1013" spans="3:4">
      <c r="C1013" s="442"/>
      <c r="D1013" s="442"/>
    </row>
    <row r="1014" spans="3:4">
      <c r="C1014" s="442"/>
      <c r="D1014" s="442"/>
    </row>
    <row r="1015" spans="3:4">
      <c r="C1015" s="442"/>
      <c r="D1015" s="442"/>
    </row>
    <row r="1016" spans="3:4">
      <c r="C1016" s="442"/>
      <c r="D1016" s="442"/>
    </row>
    <row r="1017" spans="3:4">
      <c r="C1017" s="442"/>
      <c r="D1017" s="442"/>
    </row>
    <row r="1018" spans="3:4">
      <c r="C1018" s="442"/>
      <c r="D1018" s="442"/>
    </row>
    <row r="1019" spans="3:4">
      <c r="C1019" s="442"/>
      <c r="D1019" s="442"/>
    </row>
    <row r="1020" spans="3:4">
      <c r="C1020" s="442"/>
      <c r="D1020" s="442"/>
    </row>
    <row r="1021" spans="3:4">
      <c r="C1021" s="442"/>
      <c r="D1021" s="442"/>
    </row>
    <row r="1022" spans="3:4">
      <c r="C1022" s="442"/>
      <c r="D1022" s="442"/>
    </row>
    <row r="1023" spans="3:4">
      <c r="C1023" s="442"/>
      <c r="D1023" s="442"/>
    </row>
    <row r="1024" spans="3:4">
      <c r="C1024" s="442"/>
      <c r="D1024" s="442"/>
    </row>
    <row r="1025" spans="3:4">
      <c r="C1025" s="442"/>
      <c r="D1025" s="442"/>
    </row>
    <row r="1026" spans="3:4">
      <c r="C1026" s="442"/>
    </row>
    <row r="1027" spans="3:4">
      <c r="C1027" s="442"/>
      <c r="D1027" s="442"/>
    </row>
    <row r="1028" spans="3:4">
      <c r="C1028" s="442"/>
      <c r="D1028" s="442"/>
    </row>
    <row r="1029" spans="3:4">
      <c r="C1029" s="442"/>
      <c r="D1029" s="442"/>
    </row>
    <row r="1030" spans="3:4">
      <c r="C1030" s="442"/>
      <c r="D1030" s="442"/>
    </row>
    <row r="1031" spans="3:4">
      <c r="C1031" s="442"/>
      <c r="D1031" s="442"/>
    </row>
    <row r="1032" spans="3:4">
      <c r="C1032" s="442"/>
      <c r="D1032" s="442"/>
    </row>
    <row r="1033" spans="3:4">
      <c r="C1033" s="442"/>
      <c r="D1033" s="442"/>
    </row>
    <row r="1034" spans="3:4">
      <c r="C1034" s="442"/>
      <c r="D1034" s="442"/>
    </row>
    <row r="1035" spans="3:4">
      <c r="C1035" s="442"/>
      <c r="D1035" s="442"/>
    </row>
    <row r="1036" spans="3:4">
      <c r="C1036" s="442"/>
      <c r="D1036" s="442"/>
    </row>
    <row r="1037" spans="3:4">
      <c r="C1037" s="442"/>
      <c r="D1037" s="442"/>
    </row>
    <row r="1038" spans="3:4">
      <c r="C1038" s="442"/>
      <c r="D1038" s="442"/>
    </row>
    <row r="1039" spans="3:4">
      <c r="C1039" s="442"/>
      <c r="D1039" s="442"/>
    </row>
    <row r="1040" spans="3:4">
      <c r="C1040" s="442"/>
      <c r="D1040" s="442"/>
    </row>
    <row r="1041" spans="3:4">
      <c r="C1041" s="442"/>
      <c r="D1041" s="442"/>
    </row>
    <row r="1042" spans="3:4">
      <c r="C1042" s="442"/>
      <c r="D1042" s="442"/>
    </row>
    <row r="1043" spans="3:4">
      <c r="C1043" s="442"/>
      <c r="D1043" s="442"/>
    </row>
    <row r="1044" spans="3:4">
      <c r="C1044" s="442"/>
      <c r="D1044" s="442"/>
    </row>
    <row r="1045" spans="3:4">
      <c r="C1045" s="442"/>
      <c r="D1045" s="442"/>
    </row>
    <row r="1046" spans="3:4">
      <c r="C1046" s="442"/>
      <c r="D1046" s="442"/>
    </row>
    <row r="1047" spans="3:4">
      <c r="C1047" s="442"/>
      <c r="D1047" s="442"/>
    </row>
    <row r="1048" spans="3:4">
      <c r="C1048" s="442"/>
      <c r="D1048" s="442"/>
    </row>
    <row r="1049" spans="3:4">
      <c r="C1049" s="442"/>
      <c r="D1049" s="442"/>
    </row>
    <row r="1050" spans="3:4">
      <c r="C1050" s="442"/>
      <c r="D1050" s="442"/>
    </row>
    <row r="1051" spans="3:4">
      <c r="C1051" s="442"/>
    </row>
    <row r="1052" spans="3:4">
      <c r="C1052" s="442"/>
      <c r="D1052" s="442"/>
    </row>
    <row r="1053" spans="3:4">
      <c r="C1053" s="442"/>
      <c r="D1053" s="442"/>
    </row>
    <row r="1054" spans="3:4">
      <c r="C1054" s="442"/>
      <c r="D1054" s="442"/>
    </row>
    <row r="1055" spans="3:4">
      <c r="C1055" s="442"/>
      <c r="D1055" s="442"/>
    </row>
    <row r="1056" spans="3:4">
      <c r="C1056" s="442"/>
      <c r="D1056" s="442"/>
    </row>
    <row r="1057" spans="3:4">
      <c r="C1057" s="442"/>
      <c r="D1057" s="442"/>
    </row>
    <row r="1058" spans="3:4">
      <c r="C1058" s="442"/>
      <c r="D1058" s="442"/>
    </row>
    <row r="1059" spans="3:4">
      <c r="C1059" s="442"/>
      <c r="D1059" s="442"/>
    </row>
    <row r="1060" spans="3:4">
      <c r="C1060" s="442"/>
      <c r="D1060" s="442"/>
    </row>
    <row r="1061" spans="3:4">
      <c r="C1061" s="442"/>
      <c r="D1061" s="442"/>
    </row>
    <row r="1062" spans="3:4">
      <c r="C1062" s="442"/>
      <c r="D1062" s="442"/>
    </row>
    <row r="1063" spans="3:4">
      <c r="C1063" s="442"/>
      <c r="D1063" s="442"/>
    </row>
    <row r="1064" spans="3:4">
      <c r="C1064" s="442"/>
      <c r="D1064" s="442"/>
    </row>
    <row r="1065" spans="3:4">
      <c r="C1065" s="442"/>
      <c r="D1065" s="442"/>
    </row>
    <row r="1066" spans="3:4">
      <c r="C1066" s="442"/>
      <c r="D1066" s="442"/>
    </row>
    <row r="1067" spans="3:4">
      <c r="C1067" s="442"/>
      <c r="D1067" s="442"/>
    </row>
    <row r="1068" spans="3:4">
      <c r="C1068" s="442"/>
      <c r="D1068" s="442"/>
    </row>
    <row r="1069" spans="3:4">
      <c r="C1069" s="442"/>
      <c r="D1069" s="442"/>
    </row>
    <row r="1070" spans="3:4">
      <c r="C1070" s="442"/>
      <c r="D1070" s="442"/>
    </row>
    <row r="1071" spans="3:4">
      <c r="C1071" s="442"/>
      <c r="D1071" s="442"/>
    </row>
    <row r="1072" spans="3:4">
      <c r="C1072" s="442"/>
      <c r="D1072" s="442"/>
    </row>
    <row r="1073" spans="3:4">
      <c r="C1073" s="442"/>
      <c r="D1073" s="442"/>
    </row>
    <row r="1074" spans="3:4">
      <c r="C1074" s="442"/>
      <c r="D1074" s="442"/>
    </row>
    <row r="1075" spans="3:4">
      <c r="C1075" s="442"/>
      <c r="D1075" s="442"/>
    </row>
    <row r="1076" spans="3:4">
      <c r="C1076" s="442"/>
      <c r="D1076" s="442"/>
    </row>
    <row r="1077" spans="3:4">
      <c r="C1077" s="442"/>
      <c r="D1077" s="442"/>
    </row>
    <row r="1078" spans="3:4">
      <c r="C1078" s="442"/>
      <c r="D1078" s="442"/>
    </row>
    <row r="1079" spans="3:4">
      <c r="C1079" s="442"/>
      <c r="D1079" s="442"/>
    </row>
    <row r="1080" spans="3:4">
      <c r="C1080" s="442"/>
      <c r="D1080" s="442"/>
    </row>
    <row r="1081" spans="3:4">
      <c r="C1081" s="442"/>
      <c r="D1081" s="442"/>
    </row>
    <row r="1082" spans="3:4">
      <c r="C1082" s="442"/>
      <c r="D1082" s="442"/>
    </row>
    <row r="1083" spans="3:4">
      <c r="C1083" s="442"/>
      <c r="D1083" s="442"/>
    </row>
    <row r="1084" spans="3:4">
      <c r="C1084" s="442"/>
      <c r="D1084" s="442"/>
    </row>
    <row r="1085" spans="3:4">
      <c r="C1085" s="442"/>
      <c r="D1085" s="442"/>
    </row>
    <row r="1086" spans="3:4">
      <c r="C1086" s="442"/>
      <c r="D1086" s="442"/>
    </row>
    <row r="1087" spans="3:4">
      <c r="C1087" s="442"/>
      <c r="D1087" s="442"/>
    </row>
    <row r="1088" spans="3:4">
      <c r="C1088" s="442"/>
      <c r="D1088" s="442"/>
    </row>
    <row r="1089" spans="3:7">
      <c r="C1089" s="442"/>
      <c r="D1089" s="442"/>
    </row>
    <row r="1090" spans="3:7">
      <c r="C1090" s="442"/>
      <c r="D1090" s="442"/>
    </row>
    <row r="1091" spans="3:7">
      <c r="C1091" s="442"/>
      <c r="D1091" s="442"/>
    </row>
    <row r="1092" spans="3:7">
      <c r="C1092" s="442"/>
      <c r="D1092" s="442"/>
    </row>
    <row r="1093" spans="3:7">
      <c r="C1093" s="442"/>
      <c r="D1093" s="442"/>
    </row>
    <row r="1094" spans="3:7">
      <c r="C1094" s="442"/>
      <c r="D1094" s="442"/>
    </row>
    <row r="1095" spans="3:7">
      <c r="C1095" s="442"/>
      <c r="D1095" s="442"/>
    </row>
    <row r="1096" spans="3:7">
      <c r="C1096" s="442"/>
      <c r="D1096" s="442"/>
    </row>
    <row r="1097" spans="3:7">
      <c r="C1097" s="442"/>
      <c r="D1097" s="442"/>
    </row>
    <row r="1098" spans="3:7">
      <c r="C1098" s="442"/>
      <c r="D1098" s="442"/>
      <c r="G1098" s="442"/>
    </row>
    <row r="1099" spans="3:7">
      <c r="C1099" s="442"/>
      <c r="D1099" s="442"/>
    </row>
    <row r="1100" spans="3:7">
      <c r="C1100" s="442"/>
      <c r="D1100" s="442"/>
    </row>
    <row r="1101" spans="3:7">
      <c r="C1101" s="442"/>
      <c r="D1101" s="442"/>
    </row>
    <row r="1102" spans="3:7">
      <c r="C1102" s="442"/>
      <c r="D1102" s="442"/>
    </row>
    <row r="1103" spans="3:7">
      <c r="C1103" s="442"/>
      <c r="D1103" s="442"/>
    </row>
    <row r="1104" spans="3:7">
      <c r="C1104" s="442"/>
      <c r="D1104" s="442"/>
    </row>
    <row r="1105" spans="3:7">
      <c r="C1105" s="442"/>
      <c r="D1105" s="442"/>
    </row>
    <row r="1106" spans="3:7">
      <c r="C1106" s="442"/>
      <c r="D1106" s="442"/>
    </row>
    <row r="1107" spans="3:7">
      <c r="C1107" s="442"/>
      <c r="D1107" s="442"/>
      <c r="G1107" s="442"/>
    </row>
    <row r="1108" spans="3:7">
      <c r="C1108" s="442"/>
      <c r="D1108" s="442"/>
    </row>
    <row r="1109" spans="3:7">
      <c r="C1109" s="442"/>
      <c r="D1109" s="442"/>
    </row>
    <row r="1110" spans="3:7">
      <c r="C1110" s="442"/>
      <c r="D1110" s="442"/>
    </row>
    <row r="1111" spans="3:7">
      <c r="C1111" s="442"/>
      <c r="D1111" s="442"/>
    </row>
    <row r="1112" spans="3:7">
      <c r="C1112" s="442"/>
      <c r="D1112" s="442"/>
    </row>
    <row r="1113" spans="3:7">
      <c r="C1113" s="442"/>
      <c r="D1113" s="442"/>
    </row>
    <row r="1114" spans="3:7">
      <c r="C1114" s="442"/>
      <c r="D1114" s="442"/>
    </row>
    <row r="1115" spans="3:7">
      <c r="C1115" s="442"/>
      <c r="D1115" s="442"/>
    </row>
    <row r="1116" spans="3:7">
      <c r="C1116" s="442"/>
      <c r="D1116" s="442"/>
    </row>
    <row r="1117" spans="3:7">
      <c r="C1117" s="442"/>
      <c r="D1117" s="442"/>
    </row>
    <row r="1118" spans="3:7">
      <c r="C1118" s="442"/>
      <c r="D1118" s="442"/>
    </row>
    <row r="1119" spans="3:7">
      <c r="C1119" s="442"/>
      <c r="D1119" s="442"/>
    </row>
    <row r="1120" spans="3:7">
      <c r="C1120" s="442"/>
      <c r="D1120" s="442"/>
    </row>
    <row r="1121" spans="3:4">
      <c r="C1121" s="442"/>
      <c r="D1121" s="442"/>
    </row>
    <row r="1122" spans="3:4">
      <c r="C1122" s="442"/>
      <c r="D1122" s="442"/>
    </row>
    <row r="1123" spans="3:4">
      <c r="C1123" s="442"/>
      <c r="D1123" s="442"/>
    </row>
    <row r="1124" spans="3:4">
      <c r="C1124" s="442"/>
      <c r="D1124" s="442"/>
    </row>
    <row r="1125" spans="3:4">
      <c r="C1125" s="442"/>
      <c r="D1125" s="442"/>
    </row>
    <row r="1126" spans="3:4">
      <c r="C1126" s="442"/>
      <c r="D1126" s="442"/>
    </row>
    <row r="1127" spans="3:4">
      <c r="C1127" s="442"/>
      <c r="D1127" s="442"/>
    </row>
    <row r="1128" spans="3:4">
      <c r="C1128" s="442"/>
      <c r="D1128" s="442"/>
    </row>
    <row r="1129" spans="3:4">
      <c r="C1129" s="442"/>
      <c r="D1129" s="442"/>
    </row>
    <row r="1130" spans="3:4">
      <c r="C1130" s="442"/>
      <c r="D1130" s="442"/>
    </row>
    <row r="1131" spans="3:4">
      <c r="C1131" s="442"/>
      <c r="D1131" s="442"/>
    </row>
    <row r="1132" spans="3:4">
      <c r="C1132" s="442"/>
      <c r="D1132" s="442"/>
    </row>
    <row r="1133" spans="3:4">
      <c r="C1133" s="442"/>
      <c r="D1133" s="442"/>
    </row>
    <row r="1134" spans="3:4">
      <c r="C1134" s="442"/>
      <c r="D1134" s="442"/>
    </row>
    <row r="1135" spans="3:4">
      <c r="C1135" s="442"/>
      <c r="D1135" s="442"/>
    </row>
    <row r="1137" spans="3:4">
      <c r="C1137" s="442"/>
      <c r="D1137" s="442"/>
    </row>
    <row r="1138" spans="3:4">
      <c r="C1138" s="442"/>
      <c r="D1138" s="442"/>
    </row>
    <row r="1139" spans="3:4">
      <c r="C1139" s="442"/>
      <c r="D1139" s="442"/>
    </row>
    <row r="1140" spans="3:4">
      <c r="C1140" s="442"/>
      <c r="D1140" s="442"/>
    </row>
    <row r="1141" spans="3:4">
      <c r="C1141" s="442"/>
      <c r="D1141" s="442"/>
    </row>
    <row r="1143" spans="3:4">
      <c r="C1143" s="442"/>
      <c r="D1143" s="442"/>
    </row>
    <row r="1144" spans="3:4">
      <c r="C1144" s="442"/>
      <c r="D1144" s="442"/>
    </row>
    <row r="1145" spans="3:4">
      <c r="C1145" s="442"/>
    </row>
    <row r="1146" spans="3:4">
      <c r="C1146" s="442"/>
      <c r="D1146" s="442"/>
    </row>
    <row r="1147" spans="3:4">
      <c r="C1147" s="442"/>
      <c r="D1147" s="442"/>
    </row>
    <row r="1148" spans="3:4">
      <c r="C1148" s="442"/>
      <c r="D1148" s="442"/>
    </row>
    <row r="1149" spans="3:4">
      <c r="C1149" s="442"/>
      <c r="D1149" s="442"/>
    </row>
    <row r="1150" spans="3:4">
      <c r="C1150" s="442"/>
      <c r="D1150" s="442"/>
    </row>
    <row r="1151" spans="3:4">
      <c r="C1151" s="442"/>
      <c r="D1151" s="442"/>
    </row>
    <row r="1152" spans="3:4">
      <c r="C1152" s="442"/>
      <c r="D1152" s="442"/>
    </row>
    <row r="1153" spans="3:11">
      <c r="C1153" s="442"/>
      <c r="D1153" s="442"/>
    </row>
    <row r="1154" spans="3:11">
      <c r="C1154" s="442"/>
      <c r="D1154" s="442"/>
    </row>
    <row r="1155" spans="3:11">
      <c r="C1155" s="442"/>
      <c r="D1155" s="442"/>
    </row>
    <row r="1156" spans="3:11">
      <c r="C1156" s="442"/>
      <c r="D1156" s="442"/>
    </row>
    <row r="1157" spans="3:11">
      <c r="C1157" s="442"/>
      <c r="D1157" s="442"/>
    </row>
    <row r="1158" spans="3:11">
      <c r="C1158" s="442"/>
      <c r="D1158" s="442"/>
    </row>
    <row r="1159" spans="3:11">
      <c r="C1159" s="442"/>
      <c r="D1159" s="442"/>
    </row>
    <row r="1161" spans="3:11">
      <c r="C1161" s="442"/>
      <c r="D1161" s="442"/>
    </row>
    <row r="1162" spans="3:11">
      <c r="C1162" s="442"/>
    </row>
    <row r="1163" spans="3:11">
      <c r="C1163" s="442"/>
      <c r="D1163" s="442"/>
    </row>
    <row r="1164" spans="3:11">
      <c r="C1164" s="442"/>
    </row>
    <row r="1165" spans="3:11">
      <c r="C1165" s="442"/>
      <c r="D1165" s="442"/>
    </row>
    <row r="1166" spans="3:11">
      <c r="C1166" s="442"/>
    </row>
    <row r="1167" spans="3:11">
      <c r="C1167" s="442">
        <v>1815693.07</v>
      </c>
      <c r="D1167" s="442">
        <v>-42867.46</v>
      </c>
      <c r="E1167" s="437">
        <v>0.24</v>
      </c>
      <c r="F1167" s="437">
        <v>-0.01</v>
      </c>
      <c r="G1167" s="437">
        <v>2.4</v>
      </c>
      <c r="H1167" s="437" t="s">
        <v>849</v>
      </c>
      <c r="I1167" s="437">
        <v>46</v>
      </c>
      <c r="J1167" s="437" t="s">
        <v>1053</v>
      </c>
      <c r="K1167" s="437" t="s">
        <v>1054</v>
      </c>
    </row>
    <row r="1168" spans="3:11">
      <c r="C1168" s="442">
        <v>4089335.59</v>
      </c>
      <c r="D1168" s="442">
        <v>-58695.09</v>
      </c>
      <c r="E1168" s="437">
        <v>0.55000000000000004</v>
      </c>
      <c r="F1168" s="437">
        <v>-0.01</v>
      </c>
      <c r="G1168" s="437">
        <v>5.4</v>
      </c>
      <c r="H1168" s="437" t="s">
        <v>849</v>
      </c>
      <c r="I1168" s="437">
        <v>46</v>
      </c>
      <c r="J1168" s="437" t="s">
        <v>1053</v>
      </c>
      <c r="K1168" s="437" t="s">
        <v>1055</v>
      </c>
    </row>
    <row r="1169" spans="3:11">
      <c r="C1169" s="442">
        <v>541553.28</v>
      </c>
      <c r="D1169" s="442">
        <v>-14263.63</v>
      </c>
      <c r="E1169" s="437">
        <v>7.0000000000000007E-2</v>
      </c>
      <c r="F1169" s="437">
        <v>0</v>
      </c>
      <c r="G1169" s="437">
        <v>0.71</v>
      </c>
      <c r="H1169" s="437" t="s">
        <v>849</v>
      </c>
      <c r="I1169" s="437">
        <v>46</v>
      </c>
      <c r="J1169" s="437" t="s">
        <v>1053</v>
      </c>
      <c r="K1169" s="437" t="s">
        <v>1055</v>
      </c>
    </row>
    <row r="1170" spans="3:11">
      <c r="C1170" s="442">
        <v>447773.41</v>
      </c>
      <c r="D1170" s="442">
        <v>-7049.55</v>
      </c>
      <c r="E1170" s="437">
        <v>0.06</v>
      </c>
      <c r="F1170" s="437">
        <v>0</v>
      </c>
      <c r="G1170" s="437">
        <v>0.59</v>
      </c>
      <c r="H1170" s="437" t="s">
        <v>849</v>
      </c>
      <c r="I1170" s="437">
        <v>46</v>
      </c>
      <c r="J1170" s="437" t="s">
        <v>1053</v>
      </c>
      <c r="K1170" s="437" t="s">
        <v>1055</v>
      </c>
    </row>
    <row r="1171" spans="3:11">
      <c r="C1171" s="442">
        <v>9605.35</v>
      </c>
      <c r="D1171" s="437">
        <v>-34.26</v>
      </c>
      <c r="E1171" s="437">
        <v>0</v>
      </c>
      <c r="F1171" s="437">
        <v>0</v>
      </c>
      <c r="G1171" s="437">
        <v>0.01</v>
      </c>
      <c r="H1171" s="437" t="s">
        <v>849</v>
      </c>
      <c r="I1171" s="437">
        <v>46</v>
      </c>
      <c r="J1171" s="437" t="s">
        <v>1053</v>
      </c>
      <c r="K1171" s="437" t="s">
        <v>1056</v>
      </c>
    </row>
    <row r="1172" spans="3:11">
      <c r="C1172" s="442">
        <v>128459.92</v>
      </c>
      <c r="D1172" s="437">
        <v>-633.57000000000005</v>
      </c>
      <c r="E1172" s="437">
        <v>0.02</v>
      </c>
      <c r="F1172" s="437">
        <v>0</v>
      </c>
      <c r="G1172" s="437">
        <v>0.17</v>
      </c>
      <c r="H1172" s="437" t="s">
        <v>849</v>
      </c>
      <c r="I1172" s="437">
        <v>46</v>
      </c>
      <c r="J1172" s="437" t="s">
        <v>1053</v>
      </c>
      <c r="K1172" s="437" t="s">
        <v>1057</v>
      </c>
    </row>
    <row r="1173" spans="3:11">
      <c r="C1173" s="442">
        <v>2153530.44</v>
      </c>
      <c r="D1173" s="442">
        <v>-24292.86</v>
      </c>
      <c r="E1173" s="437">
        <v>0.28999999999999998</v>
      </c>
      <c r="F1173" s="437">
        <v>0</v>
      </c>
      <c r="G1173" s="437">
        <v>2.84</v>
      </c>
      <c r="H1173" s="437" t="s">
        <v>849</v>
      </c>
      <c r="I1173" s="437">
        <v>46</v>
      </c>
      <c r="J1173" s="437" t="s">
        <v>1053</v>
      </c>
      <c r="K1173" s="437" t="s">
        <v>1057</v>
      </c>
    </row>
    <row r="1174" spans="3:11">
      <c r="C1174" s="442">
        <v>446452.04</v>
      </c>
      <c r="D1174" s="442">
        <v>-2129.98</v>
      </c>
      <c r="E1174" s="437">
        <v>0.06</v>
      </c>
      <c r="F1174" s="437">
        <v>0</v>
      </c>
      <c r="G1174" s="437">
        <v>0.59</v>
      </c>
      <c r="H1174" s="437" t="s">
        <v>849</v>
      </c>
      <c r="I1174" s="437">
        <v>46</v>
      </c>
      <c r="J1174" s="437" t="s">
        <v>1053</v>
      </c>
      <c r="K1174" s="437" t="s">
        <v>1058</v>
      </c>
    </row>
    <row r="1175" spans="3:11">
      <c r="C1175" s="442">
        <v>2093412.5</v>
      </c>
      <c r="D1175" s="442">
        <v>-13959.15</v>
      </c>
      <c r="E1175" s="437">
        <v>0.28000000000000003</v>
      </c>
      <c r="F1175" s="437">
        <v>0</v>
      </c>
      <c r="G1175" s="437">
        <v>2.76</v>
      </c>
      <c r="H1175" s="437" t="s">
        <v>849</v>
      </c>
      <c r="I1175" s="437">
        <v>46</v>
      </c>
      <c r="J1175" s="437" t="s">
        <v>1053</v>
      </c>
      <c r="K1175" s="437" t="s">
        <v>1058</v>
      </c>
    </row>
    <row r="1176" spans="3:11">
      <c r="C1176" s="442">
        <v>125615.71</v>
      </c>
      <c r="D1176" s="442">
        <v>-3470.62</v>
      </c>
      <c r="E1176" s="437">
        <v>0.02</v>
      </c>
      <c r="F1176" s="437">
        <v>0</v>
      </c>
      <c r="G1176" s="437">
        <v>0.17</v>
      </c>
      <c r="H1176" s="437" t="s">
        <v>849</v>
      </c>
      <c r="I1176" s="437">
        <v>46</v>
      </c>
      <c r="J1176" s="437" t="s">
        <v>1053</v>
      </c>
      <c r="K1176" s="437" t="s">
        <v>1058</v>
      </c>
    </row>
    <row r="1177" spans="3:11">
      <c r="C1177" s="442">
        <v>247254.22</v>
      </c>
      <c r="D1177" s="442">
        <v>-198637.89</v>
      </c>
      <c r="E1177" s="437">
        <v>0.03</v>
      </c>
      <c r="F1177" s="437">
        <v>-0.03</v>
      </c>
      <c r="G1177" s="437">
        <v>0.33</v>
      </c>
      <c r="H1177" s="437" t="s">
        <v>849</v>
      </c>
      <c r="I1177" s="437">
        <v>46</v>
      </c>
      <c r="J1177" s="437" t="s">
        <v>1053</v>
      </c>
      <c r="K1177" s="437" t="s">
        <v>1058</v>
      </c>
    </row>
    <row r="1178" spans="3:11">
      <c r="C1178" s="442">
        <v>1527466.82</v>
      </c>
      <c r="D1178" s="442">
        <v>-6478.57</v>
      </c>
      <c r="E1178" s="437">
        <v>0.21</v>
      </c>
      <c r="F1178" s="437">
        <v>0</v>
      </c>
      <c r="G1178" s="437">
        <v>2.02</v>
      </c>
      <c r="H1178" s="437" t="s">
        <v>849</v>
      </c>
      <c r="I1178" s="437">
        <v>46</v>
      </c>
      <c r="J1178" s="437" t="s">
        <v>1059</v>
      </c>
      <c r="K1178" s="437" t="s">
        <v>1060</v>
      </c>
    </row>
    <row r="1179" spans="3:11">
      <c r="C1179" s="442">
        <v>283120.02</v>
      </c>
      <c r="D1179" s="442">
        <v>-9407.81</v>
      </c>
      <c r="E1179" s="437">
        <v>0.04</v>
      </c>
      <c r="F1179" s="437">
        <v>0</v>
      </c>
      <c r="G1179" s="437">
        <v>0.37</v>
      </c>
      <c r="H1179" s="437" t="s">
        <v>849</v>
      </c>
      <c r="I1179" s="437">
        <v>46</v>
      </c>
      <c r="J1179" s="437" t="s">
        <v>1059</v>
      </c>
      <c r="K1179" s="437" t="s">
        <v>1060</v>
      </c>
    </row>
    <row r="1180" spans="3:11">
      <c r="C1180" s="442">
        <v>2591502.3199999998</v>
      </c>
      <c r="D1180" s="442">
        <v>-5592.86</v>
      </c>
      <c r="E1180" s="437">
        <v>0.35</v>
      </c>
      <c r="F1180" s="437">
        <v>0</v>
      </c>
      <c r="G1180" s="437">
        <v>3.42</v>
      </c>
      <c r="H1180" s="437" t="s">
        <v>849</v>
      </c>
      <c r="I1180" s="437">
        <v>46</v>
      </c>
      <c r="J1180" s="437" t="s">
        <v>1059</v>
      </c>
      <c r="K1180" s="437" t="s">
        <v>1060</v>
      </c>
    </row>
    <row r="1181" spans="3:11">
      <c r="C1181" s="442">
        <v>33353.01</v>
      </c>
      <c r="D1181" s="437">
        <v>-222.43</v>
      </c>
      <c r="E1181" s="437">
        <v>0</v>
      </c>
      <c r="F1181" s="437">
        <v>0</v>
      </c>
      <c r="G1181" s="437">
        <v>0.04</v>
      </c>
      <c r="H1181" s="437" t="s">
        <v>849</v>
      </c>
      <c r="I1181" s="437">
        <v>46</v>
      </c>
      <c r="J1181" s="437" t="s">
        <v>1059</v>
      </c>
      <c r="K1181" s="437" t="s">
        <v>1060</v>
      </c>
    </row>
    <row r="1182" spans="3:11">
      <c r="C1182" s="442">
        <v>5077702.04</v>
      </c>
      <c r="D1182" s="442">
        <v>-62129.16</v>
      </c>
      <c r="E1182" s="437">
        <v>0.68</v>
      </c>
      <c r="F1182" s="437">
        <v>-0.01</v>
      </c>
      <c r="G1182" s="437">
        <v>6.7</v>
      </c>
      <c r="H1182" s="437" t="s">
        <v>849</v>
      </c>
      <c r="I1182" s="437">
        <v>46</v>
      </c>
      <c r="J1182" s="437" t="s">
        <v>1059</v>
      </c>
      <c r="K1182" s="437" t="s">
        <v>1060</v>
      </c>
    </row>
    <row r="1183" spans="3:11">
      <c r="C1183" s="442">
        <v>42187.5</v>
      </c>
      <c r="D1183" s="442">
        <v>-24687.69</v>
      </c>
      <c r="E1183" s="437">
        <v>0.01</v>
      </c>
      <c r="F1183" s="437">
        <v>0</v>
      </c>
      <c r="G1183" s="437">
        <v>0.06</v>
      </c>
      <c r="H1183" s="437" t="s">
        <v>849</v>
      </c>
      <c r="I1183" s="437">
        <v>46</v>
      </c>
      <c r="J1183" s="437" t="s">
        <v>1059</v>
      </c>
      <c r="K1183" s="437" t="s">
        <v>1060</v>
      </c>
    </row>
    <row r="1184" spans="3:11">
      <c r="C1184" s="442">
        <v>5681142.2800000003</v>
      </c>
      <c r="D1184" s="442">
        <v>-17755.22</v>
      </c>
      <c r="E1184" s="437">
        <v>0.76</v>
      </c>
      <c r="F1184" s="437">
        <v>0</v>
      </c>
      <c r="G1184" s="437">
        <v>7.5</v>
      </c>
      <c r="H1184" s="437" t="s">
        <v>849</v>
      </c>
      <c r="I1184" s="437">
        <v>46</v>
      </c>
      <c r="J1184" s="437" t="s">
        <v>1059</v>
      </c>
      <c r="K1184" s="437" t="s">
        <v>1061</v>
      </c>
    </row>
    <row r="1185" spans="3:11">
      <c r="C1185" s="442">
        <v>1057668.68</v>
      </c>
      <c r="D1185" s="442">
        <v>-3578.77</v>
      </c>
      <c r="E1185" s="437">
        <v>0.14000000000000001</v>
      </c>
      <c r="F1185" s="437">
        <v>0</v>
      </c>
      <c r="G1185" s="437">
        <v>1.4</v>
      </c>
      <c r="H1185" s="437" t="s">
        <v>849</v>
      </c>
      <c r="I1185" s="437">
        <v>46</v>
      </c>
      <c r="J1185" s="437" t="s">
        <v>1059</v>
      </c>
      <c r="K1185" s="437" t="s">
        <v>1061</v>
      </c>
    </row>
    <row r="1186" spans="3:11">
      <c r="C1186" s="442">
        <v>684429.83</v>
      </c>
      <c r="D1186" s="442">
        <v>-5645.01</v>
      </c>
      <c r="E1186" s="437">
        <v>0.09</v>
      </c>
      <c r="F1186" s="437">
        <v>0</v>
      </c>
      <c r="G1186" s="437">
        <v>0.9</v>
      </c>
      <c r="H1186" s="437" t="s">
        <v>849</v>
      </c>
      <c r="I1186" s="437">
        <v>46</v>
      </c>
      <c r="J1186" s="437" t="s">
        <v>1059</v>
      </c>
      <c r="K1186" s="437" t="s">
        <v>1061</v>
      </c>
    </row>
    <row r="1187" spans="3:11">
      <c r="C1187" s="442">
        <v>1234681.99</v>
      </c>
      <c r="D1187" s="442">
        <v>-3260.73</v>
      </c>
      <c r="E1187" s="437">
        <v>0.17</v>
      </c>
      <c r="F1187" s="437">
        <v>0</v>
      </c>
      <c r="G1187" s="437">
        <v>1.63</v>
      </c>
      <c r="H1187" s="437" t="s">
        <v>849</v>
      </c>
      <c r="I1187" s="437">
        <v>46</v>
      </c>
      <c r="J1187" s="437" t="s">
        <v>1059</v>
      </c>
      <c r="K1187" s="437" t="s">
        <v>1062</v>
      </c>
    </row>
    <row r="1188" spans="3:11">
      <c r="C1188" s="442">
        <v>3125450</v>
      </c>
      <c r="D1188" s="442">
        <v>-7738.5</v>
      </c>
      <c r="E1188" s="437">
        <v>0.42</v>
      </c>
      <c r="F1188" s="437">
        <v>0</v>
      </c>
      <c r="G1188" s="437">
        <v>4.13</v>
      </c>
      <c r="H1188" s="437" t="s">
        <v>849</v>
      </c>
      <c r="I1188" s="437">
        <v>46</v>
      </c>
      <c r="J1188" s="437" t="s">
        <v>1059</v>
      </c>
      <c r="K1188" s="437" t="s">
        <v>1062</v>
      </c>
    </row>
    <row r="1189" spans="3:11">
      <c r="C1189" s="442">
        <v>1299990.6200000001</v>
      </c>
      <c r="D1189" s="442">
        <v>-3220.18</v>
      </c>
      <c r="E1189" s="437">
        <v>0.17</v>
      </c>
      <c r="F1189" s="437">
        <v>0</v>
      </c>
      <c r="G1189" s="437">
        <v>1.72</v>
      </c>
      <c r="H1189" s="437" t="s">
        <v>849</v>
      </c>
      <c r="I1189" s="437">
        <v>46</v>
      </c>
      <c r="J1189" s="437" t="s">
        <v>1059</v>
      </c>
      <c r="K1189" s="437" t="s">
        <v>1062</v>
      </c>
    </row>
    <row r="1190" spans="3:11">
      <c r="C1190" s="442">
        <v>7182.65</v>
      </c>
      <c r="D1190" s="437">
        <v>-538.54999999999995</v>
      </c>
      <c r="E1190" s="437">
        <v>0</v>
      </c>
      <c r="F1190" s="437">
        <v>0</v>
      </c>
      <c r="G1190" s="437">
        <v>0.01</v>
      </c>
      <c r="H1190" s="437" t="s">
        <v>849</v>
      </c>
      <c r="I1190" s="437">
        <v>46</v>
      </c>
      <c r="J1190" s="437" t="s">
        <v>1059</v>
      </c>
      <c r="K1190" s="437" t="s">
        <v>1062</v>
      </c>
    </row>
    <row r="1191" spans="3:11">
      <c r="C1191" s="442">
        <v>576328.1</v>
      </c>
      <c r="D1191" s="442">
        <v>-18408.5</v>
      </c>
      <c r="E1191" s="437">
        <v>0.08</v>
      </c>
      <c r="F1191" s="437">
        <v>0</v>
      </c>
      <c r="G1191" s="437">
        <v>0.76</v>
      </c>
      <c r="H1191" s="437" t="s">
        <v>849</v>
      </c>
      <c r="I1191" s="437">
        <v>46</v>
      </c>
      <c r="J1191" s="437" t="s">
        <v>1059</v>
      </c>
      <c r="K1191" s="437" t="s">
        <v>1062</v>
      </c>
    </row>
    <row r="1192" spans="3:11">
      <c r="C1192" s="442">
        <v>10347815.560000001</v>
      </c>
      <c r="D1192" s="442">
        <v>-88937.58</v>
      </c>
      <c r="E1192" s="437">
        <v>1.39</v>
      </c>
      <c r="F1192" s="437">
        <v>-0.01</v>
      </c>
      <c r="G1192" s="437">
        <v>13.66</v>
      </c>
      <c r="H1192" s="437" t="s">
        <v>849</v>
      </c>
      <c r="I1192" s="437">
        <v>46</v>
      </c>
      <c r="J1192" s="437" t="s">
        <v>1059</v>
      </c>
      <c r="K1192" s="437" t="s">
        <v>1063</v>
      </c>
    </row>
    <row r="1193" spans="3:11">
      <c r="C1193" s="442">
        <v>1717382.35</v>
      </c>
      <c r="D1193" s="442">
        <v>-6981.7</v>
      </c>
      <c r="E1193" s="437">
        <v>0.23</v>
      </c>
      <c r="F1193" s="437">
        <v>0</v>
      </c>
      <c r="G1193" s="437">
        <v>2.27</v>
      </c>
      <c r="H1193" s="437" t="s">
        <v>849</v>
      </c>
      <c r="I1193" s="437">
        <v>46</v>
      </c>
      <c r="J1193" s="437" t="s">
        <v>1064</v>
      </c>
      <c r="K1193" s="437" t="s">
        <v>1065</v>
      </c>
    </row>
    <row r="1194" spans="3:11">
      <c r="C1194" s="442">
        <v>10939699.66</v>
      </c>
      <c r="D1194" s="442">
        <v>-809010.33</v>
      </c>
      <c r="E1194" s="437">
        <v>1.47</v>
      </c>
      <c r="F1194" s="437">
        <v>-0.11</v>
      </c>
      <c r="G1194" s="437">
        <v>14.44</v>
      </c>
      <c r="H1194" s="437" t="s">
        <v>849</v>
      </c>
      <c r="I1194" s="437">
        <v>46</v>
      </c>
      <c r="J1194" s="437" t="s">
        <v>1064</v>
      </c>
      <c r="K1194" s="437" t="s">
        <v>1065</v>
      </c>
    </row>
    <row r="1195" spans="3:11">
      <c r="C1195" s="442">
        <v>30224.19</v>
      </c>
      <c r="D1195" s="442">
        <v>-3503.75</v>
      </c>
      <c r="E1195" s="437">
        <v>0</v>
      </c>
      <c r="F1195" s="437">
        <v>0</v>
      </c>
      <c r="G1195" s="437">
        <v>0.04</v>
      </c>
      <c r="H1195" s="437" t="s">
        <v>849</v>
      </c>
      <c r="I1195" s="437">
        <v>46</v>
      </c>
      <c r="J1195" s="437" t="s">
        <v>1064</v>
      </c>
      <c r="K1195" s="437" t="s">
        <v>1065</v>
      </c>
    </row>
    <row r="1196" spans="3:11">
      <c r="C1196" s="442">
        <v>875721.55</v>
      </c>
      <c r="D1196" s="442">
        <v>-240323.62</v>
      </c>
      <c r="E1196" s="437">
        <v>0.12</v>
      </c>
      <c r="F1196" s="437">
        <v>-0.03</v>
      </c>
      <c r="G1196" s="437">
        <v>1.1599999999999999</v>
      </c>
      <c r="H1196" s="437" t="s">
        <v>849</v>
      </c>
      <c r="I1196" s="437">
        <v>46</v>
      </c>
      <c r="J1196" s="437" t="s">
        <v>1064</v>
      </c>
      <c r="K1196" s="437" t="s">
        <v>1065</v>
      </c>
    </row>
    <row r="1197" spans="3:11">
      <c r="C1197" s="442">
        <v>43606950.270000003</v>
      </c>
      <c r="D1197" s="442">
        <v>-256972.73</v>
      </c>
      <c r="E1197" s="437">
        <v>5.86</v>
      </c>
      <c r="F1197" s="437">
        <v>-0.03</v>
      </c>
      <c r="G1197" s="437">
        <v>57.56</v>
      </c>
      <c r="H1197" s="437" t="s">
        <v>849</v>
      </c>
      <c r="I1197" s="437">
        <v>46</v>
      </c>
      <c r="J1197" s="437" t="s">
        <v>1064</v>
      </c>
      <c r="K1197" s="437" t="s">
        <v>1066</v>
      </c>
    </row>
    <row r="1198" spans="3:11">
      <c r="C1198" s="442">
        <v>19503595.629999999</v>
      </c>
      <c r="D1198" s="442">
        <v>-131230.24</v>
      </c>
      <c r="E1198" s="437">
        <v>2.62</v>
      </c>
      <c r="F1198" s="437">
        <v>-0.02</v>
      </c>
      <c r="G1198" s="437">
        <v>25.74</v>
      </c>
      <c r="H1198" s="437" t="s">
        <v>849</v>
      </c>
      <c r="I1198" s="437">
        <v>46</v>
      </c>
      <c r="J1198" s="437" t="s">
        <v>1064</v>
      </c>
      <c r="K1198" s="437" t="s">
        <v>1066</v>
      </c>
    </row>
    <row r="1199" spans="3:11">
      <c r="C1199" s="442">
        <v>13879299.9</v>
      </c>
      <c r="D1199" s="442">
        <v>-91257.84</v>
      </c>
      <c r="E1199" s="437">
        <v>1.87</v>
      </c>
      <c r="F1199" s="437">
        <v>-0.01</v>
      </c>
      <c r="G1199" s="437">
        <v>18.32</v>
      </c>
      <c r="H1199" s="437" t="s">
        <v>849</v>
      </c>
      <c r="I1199" s="437">
        <v>46</v>
      </c>
      <c r="J1199" s="437" t="s">
        <v>1064</v>
      </c>
      <c r="K1199" s="437" t="s">
        <v>1066</v>
      </c>
    </row>
    <row r="1200" spans="3:11">
      <c r="C1200" s="442">
        <v>122231053.39</v>
      </c>
      <c r="D1200" s="442">
        <v>-1411919.15</v>
      </c>
      <c r="E1200" s="437">
        <v>16.440000000000001</v>
      </c>
      <c r="F1200" s="437">
        <v>-0.19</v>
      </c>
      <c r="G1200" s="437">
        <v>161.34</v>
      </c>
      <c r="H1200" s="437" t="s">
        <v>849</v>
      </c>
      <c r="I1200" s="437">
        <v>46</v>
      </c>
      <c r="J1200" s="437" t="s">
        <v>1064</v>
      </c>
      <c r="K1200" s="437" t="s">
        <v>1066</v>
      </c>
    </row>
    <row r="1201" spans="3:11">
      <c r="C1201" s="442">
        <v>3000000</v>
      </c>
      <c r="D1201" s="442">
        <v>-102837.21</v>
      </c>
      <c r="E1201" s="437">
        <v>0.4</v>
      </c>
      <c r="F1201" s="437">
        <v>-0.01</v>
      </c>
      <c r="G1201" s="437">
        <v>3.96</v>
      </c>
      <c r="H1201" s="437" t="s">
        <v>849</v>
      </c>
      <c r="I1201" s="437">
        <v>46</v>
      </c>
      <c r="J1201" s="437" t="s">
        <v>1064</v>
      </c>
      <c r="K1201" s="437" t="s">
        <v>1066</v>
      </c>
    </row>
    <row r="1202" spans="3:11">
      <c r="C1202" s="442">
        <v>3540000</v>
      </c>
      <c r="D1202" s="442">
        <v>-48579.82</v>
      </c>
      <c r="E1202" s="437">
        <v>0.48</v>
      </c>
      <c r="F1202" s="437">
        <v>-0.01</v>
      </c>
      <c r="G1202" s="437">
        <v>4.67</v>
      </c>
      <c r="H1202" s="437" t="s">
        <v>849</v>
      </c>
      <c r="I1202" s="437">
        <v>46</v>
      </c>
      <c r="J1202" s="437" t="s">
        <v>1064</v>
      </c>
      <c r="K1202" s="437" t="s">
        <v>1066</v>
      </c>
    </row>
    <row r="1203" spans="3:11">
      <c r="C1203" s="442">
        <v>9630646.4199999999</v>
      </c>
      <c r="D1203" s="442">
        <v>-350400.97</v>
      </c>
      <c r="E1203" s="437">
        <v>1.3</v>
      </c>
      <c r="F1203" s="437">
        <v>-0.05</v>
      </c>
      <c r="G1203" s="437">
        <v>12.71</v>
      </c>
      <c r="H1203" s="437" t="s">
        <v>849</v>
      </c>
      <c r="I1203" s="437">
        <v>46</v>
      </c>
      <c r="J1203" s="437" t="s">
        <v>1064</v>
      </c>
      <c r="K1203" s="437" t="s">
        <v>1066</v>
      </c>
    </row>
    <row r="1204" spans="3:11">
      <c r="C1204" s="442">
        <v>1664790.53</v>
      </c>
      <c r="D1204" s="442">
        <v>-8129.28</v>
      </c>
      <c r="E1204" s="437">
        <v>0.22</v>
      </c>
      <c r="F1204" s="437">
        <v>0</v>
      </c>
      <c r="G1204" s="437">
        <v>2.2000000000000002</v>
      </c>
      <c r="H1204" s="437" t="s">
        <v>849</v>
      </c>
      <c r="I1204" s="437">
        <v>46</v>
      </c>
      <c r="J1204" s="437" t="s">
        <v>1064</v>
      </c>
      <c r="K1204" s="437" t="s">
        <v>1067</v>
      </c>
    </row>
    <row r="1205" spans="3:11">
      <c r="C1205" s="442">
        <v>99590687.829999998</v>
      </c>
      <c r="D1205" s="442">
        <v>-3282168.75</v>
      </c>
      <c r="E1205" s="437">
        <v>13.39</v>
      </c>
      <c r="F1205" s="437">
        <v>-0.44</v>
      </c>
      <c r="G1205" s="437">
        <v>131.46</v>
      </c>
      <c r="H1205" s="437" t="s">
        <v>849</v>
      </c>
      <c r="I1205" s="437">
        <v>46</v>
      </c>
      <c r="J1205" s="437" t="s">
        <v>1064</v>
      </c>
      <c r="K1205" s="437" t="s">
        <v>1067</v>
      </c>
    </row>
    <row r="1206" spans="3:11">
      <c r="C1206" s="442">
        <v>3110019.35</v>
      </c>
      <c r="D1206" s="442">
        <v>-15650.66</v>
      </c>
      <c r="E1206" s="437">
        <v>0.42</v>
      </c>
      <c r="F1206" s="437">
        <v>0</v>
      </c>
      <c r="G1206" s="437">
        <v>4.1100000000000003</v>
      </c>
      <c r="H1206" s="437" t="s">
        <v>849</v>
      </c>
      <c r="I1206" s="437">
        <v>46</v>
      </c>
      <c r="J1206" s="437" t="s">
        <v>1064</v>
      </c>
      <c r="K1206" s="437" t="s">
        <v>1068</v>
      </c>
    </row>
    <row r="1207" spans="3:11">
      <c r="C1207" s="442">
        <v>1193979.8999999999</v>
      </c>
      <c r="D1207" s="442">
        <v>-13142.28</v>
      </c>
      <c r="E1207" s="437">
        <v>0.16</v>
      </c>
      <c r="F1207" s="437">
        <v>0</v>
      </c>
      <c r="G1207" s="437">
        <v>1.58</v>
      </c>
      <c r="H1207" s="437" t="s">
        <v>849</v>
      </c>
      <c r="I1207" s="437">
        <v>46</v>
      </c>
      <c r="J1207" s="437" t="s">
        <v>1064</v>
      </c>
      <c r="K1207" s="437" t="s">
        <v>1068</v>
      </c>
    </row>
    <row r="1208" spans="3:11">
      <c r="C1208" s="442">
        <v>1745238.09</v>
      </c>
      <c r="D1208" s="442">
        <v>-7661.32</v>
      </c>
      <c r="E1208" s="437">
        <v>0.23</v>
      </c>
      <c r="F1208" s="437">
        <v>0</v>
      </c>
      <c r="G1208" s="437">
        <v>2.2999999999999998</v>
      </c>
      <c r="H1208" s="437" t="s">
        <v>849</v>
      </c>
      <c r="I1208" s="437">
        <v>46</v>
      </c>
      <c r="J1208" s="437" t="s">
        <v>1064</v>
      </c>
      <c r="K1208" s="437" t="s">
        <v>1068</v>
      </c>
    </row>
    <row r="1209" spans="3:11">
      <c r="C1209" s="442">
        <v>1254747.6000000001</v>
      </c>
      <c r="D1209" s="442">
        <v>-16148.02</v>
      </c>
      <c r="E1209" s="437">
        <v>0.17</v>
      </c>
      <c r="F1209" s="437">
        <v>0</v>
      </c>
      <c r="G1209" s="437">
        <v>1.66</v>
      </c>
      <c r="H1209" s="437" t="s">
        <v>849</v>
      </c>
      <c r="I1209" s="437">
        <v>46</v>
      </c>
      <c r="J1209" s="437" t="s">
        <v>1064</v>
      </c>
      <c r="K1209" s="437" t="s">
        <v>1068</v>
      </c>
    </row>
    <row r="1210" spans="3:11">
      <c r="C1210" s="442">
        <v>39640918.890000001</v>
      </c>
      <c r="D1210" s="442">
        <v>-666554.38</v>
      </c>
      <c r="E1210" s="437">
        <v>5.33</v>
      </c>
      <c r="F1210" s="437">
        <v>-0.09</v>
      </c>
      <c r="G1210" s="437">
        <v>52.33</v>
      </c>
      <c r="H1210" s="437" t="s">
        <v>849</v>
      </c>
      <c r="I1210" s="437">
        <v>46</v>
      </c>
      <c r="J1210" s="437" t="s">
        <v>1064</v>
      </c>
      <c r="K1210" s="437" t="s">
        <v>1068</v>
      </c>
    </row>
    <row r="1211" spans="3:11">
      <c r="C1211" s="442">
        <v>673252.18</v>
      </c>
      <c r="D1211" s="442">
        <v>-3720.32</v>
      </c>
      <c r="E1211" s="437">
        <v>0.09</v>
      </c>
      <c r="F1211" s="437">
        <v>0</v>
      </c>
      <c r="G1211" s="437">
        <v>0.89</v>
      </c>
      <c r="H1211" s="437" t="s">
        <v>849</v>
      </c>
      <c r="I1211" s="437">
        <v>46</v>
      </c>
      <c r="J1211" s="437" t="s">
        <v>1064</v>
      </c>
      <c r="K1211" s="437" t="s">
        <v>1069</v>
      </c>
    </row>
    <row r="1212" spans="3:11">
      <c r="C1212" s="442">
        <v>205212.73</v>
      </c>
      <c r="D1212" s="442">
        <v>-1900.94</v>
      </c>
      <c r="E1212" s="437">
        <v>0.03</v>
      </c>
      <c r="F1212" s="437">
        <v>0</v>
      </c>
      <c r="G1212" s="437">
        <v>0.27</v>
      </c>
      <c r="H1212" s="437" t="s">
        <v>849</v>
      </c>
      <c r="I1212" s="437">
        <v>46</v>
      </c>
      <c r="J1212" s="437" t="s">
        <v>1064</v>
      </c>
      <c r="K1212" s="437" t="s">
        <v>1069</v>
      </c>
    </row>
    <row r="1213" spans="3:11">
      <c r="C1213" s="442">
        <v>4910518.62</v>
      </c>
      <c r="D1213" s="442">
        <v>-4251874.67</v>
      </c>
      <c r="E1213" s="437">
        <v>0.66</v>
      </c>
      <c r="F1213" s="437">
        <v>-0.56999999999999995</v>
      </c>
      <c r="G1213" s="437">
        <v>6.48</v>
      </c>
      <c r="H1213" s="437" t="s">
        <v>849</v>
      </c>
      <c r="I1213" s="437">
        <v>46</v>
      </c>
      <c r="J1213" s="437" t="s">
        <v>1064</v>
      </c>
      <c r="K1213" s="437" t="s">
        <v>1069</v>
      </c>
    </row>
    <row r="1214" spans="3:11">
      <c r="C1214" s="442">
        <v>604929.31999999995</v>
      </c>
      <c r="D1214" s="442">
        <v>-1620.53</v>
      </c>
      <c r="E1214" s="437">
        <v>0.08</v>
      </c>
      <c r="F1214" s="437">
        <v>0</v>
      </c>
      <c r="G1214" s="437">
        <v>0.8</v>
      </c>
      <c r="H1214" s="437" t="s">
        <v>849</v>
      </c>
      <c r="I1214" s="437">
        <v>46</v>
      </c>
      <c r="J1214" s="437" t="s">
        <v>1064</v>
      </c>
      <c r="K1214" s="437" t="s">
        <v>1070</v>
      </c>
    </row>
    <row r="1215" spans="3:11">
      <c r="C1215" s="442">
        <v>1332822.71</v>
      </c>
      <c r="D1215" s="442">
        <v>-3794.83</v>
      </c>
      <c r="E1215" s="437">
        <v>0.18</v>
      </c>
      <c r="F1215" s="437">
        <v>0</v>
      </c>
      <c r="G1215" s="437">
        <v>1.76</v>
      </c>
      <c r="H1215" s="437" t="s">
        <v>849</v>
      </c>
      <c r="I1215" s="437">
        <v>46</v>
      </c>
      <c r="J1215" s="437" t="s">
        <v>1064</v>
      </c>
      <c r="K1215" s="437" t="s">
        <v>1070</v>
      </c>
    </row>
    <row r="1216" spans="3:11">
      <c r="C1216" s="442">
        <v>636516.52</v>
      </c>
      <c r="D1216" s="442">
        <v>-6119.75</v>
      </c>
      <c r="E1216" s="437">
        <v>0.09</v>
      </c>
      <c r="F1216" s="437">
        <v>0</v>
      </c>
      <c r="G1216" s="437">
        <v>0.84</v>
      </c>
      <c r="H1216" s="437" t="s">
        <v>849</v>
      </c>
      <c r="I1216" s="437">
        <v>46</v>
      </c>
      <c r="J1216" s="437" t="s">
        <v>1064</v>
      </c>
      <c r="K1216" s="437" t="s">
        <v>1070</v>
      </c>
    </row>
    <row r="1217" spans="3:11">
      <c r="C1217" s="437">
        <v>520.78</v>
      </c>
      <c r="D1217" s="437">
        <v>-53.06</v>
      </c>
      <c r="E1217" s="437">
        <v>0</v>
      </c>
      <c r="F1217" s="437">
        <v>0</v>
      </c>
      <c r="G1217" s="437">
        <v>0</v>
      </c>
      <c r="H1217" s="437" t="s">
        <v>849</v>
      </c>
      <c r="I1217" s="437">
        <v>46</v>
      </c>
      <c r="J1217" s="437" t="s">
        <v>1064</v>
      </c>
      <c r="K1217" s="437" t="s">
        <v>1070</v>
      </c>
    </row>
    <row r="1218" spans="3:11">
      <c r="C1218" s="442">
        <v>130610.75</v>
      </c>
      <c r="D1218" s="442">
        <v>-79177.58</v>
      </c>
      <c r="E1218" s="437">
        <v>0.02</v>
      </c>
      <c r="F1218" s="437">
        <v>-0.01</v>
      </c>
      <c r="G1218" s="437">
        <v>0.17</v>
      </c>
      <c r="H1218" s="437" t="s">
        <v>849</v>
      </c>
      <c r="I1218" s="437">
        <v>46</v>
      </c>
      <c r="J1218" s="437" t="s">
        <v>1064</v>
      </c>
      <c r="K1218" s="437" t="s">
        <v>1070</v>
      </c>
    </row>
    <row r="1219" spans="3:11">
      <c r="C1219" s="442">
        <v>109769179.84999999</v>
      </c>
      <c r="D1219" s="442">
        <v>-676649.19</v>
      </c>
      <c r="E1219" s="437">
        <v>14.76</v>
      </c>
      <c r="F1219" s="437">
        <v>-0.09</v>
      </c>
      <c r="G1219" s="437">
        <v>144.9</v>
      </c>
      <c r="H1219" s="437" t="s">
        <v>849</v>
      </c>
      <c r="I1219" s="437">
        <v>46</v>
      </c>
      <c r="J1219" s="437" t="s">
        <v>1064</v>
      </c>
      <c r="K1219" s="437" t="s">
        <v>1071</v>
      </c>
    </row>
    <row r="1220" spans="3:11">
      <c r="C1220" s="442">
        <v>22685732.030000001</v>
      </c>
      <c r="D1220" s="442">
        <v>-195536.57</v>
      </c>
      <c r="E1220" s="437">
        <v>3.05</v>
      </c>
      <c r="F1220" s="437">
        <v>-0.03</v>
      </c>
      <c r="G1220" s="437">
        <v>29.95</v>
      </c>
      <c r="H1220" s="437" t="s">
        <v>849</v>
      </c>
      <c r="I1220" s="437">
        <v>46</v>
      </c>
      <c r="J1220" s="437" t="s">
        <v>1064</v>
      </c>
      <c r="K1220" s="437" t="s">
        <v>1071</v>
      </c>
    </row>
    <row r="1221" spans="3:11">
      <c r="C1221" s="442">
        <v>11678561.15</v>
      </c>
      <c r="D1221" s="442">
        <v>-43388.53</v>
      </c>
      <c r="E1221" s="437">
        <v>1.57</v>
      </c>
      <c r="F1221" s="437">
        <v>-0.01</v>
      </c>
      <c r="G1221" s="437">
        <v>15.42</v>
      </c>
      <c r="H1221" s="437" t="s">
        <v>849</v>
      </c>
      <c r="I1221" s="437">
        <v>46</v>
      </c>
      <c r="J1221" s="437" t="s">
        <v>1064</v>
      </c>
      <c r="K1221" s="437" t="s">
        <v>1071</v>
      </c>
    </row>
    <row r="1222" spans="3:11">
      <c r="C1222" s="442">
        <v>96881863.209999993</v>
      </c>
      <c r="D1222" s="442">
        <v>-983076.85</v>
      </c>
      <c r="E1222" s="437">
        <v>13.03</v>
      </c>
      <c r="F1222" s="437">
        <v>-0.13</v>
      </c>
      <c r="G1222" s="437">
        <v>127.88</v>
      </c>
      <c r="H1222" s="437" t="s">
        <v>849</v>
      </c>
      <c r="I1222" s="437">
        <v>46</v>
      </c>
      <c r="J1222" s="437" t="s">
        <v>1064</v>
      </c>
      <c r="K1222" s="437" t="s">
        <v>1071</v>
      </c>
    </row>
    <row r="1223" spans="3:11">
      <c r="C1223" s="442">
        <v>4500000</v>
      </c>
      <c r="D1223" s="442">
        <v>-126914.51</v>
      </c>
      <c r="E1223" s="437">
        <v>0.61</v>
      </c>
      <c r="F1223" s="437">
        <v>-0.02</v>
      </c>
      <c r="G1223" s="437">
        <v>5.94</v>
      </c>
      <c r="H1223" s="437" t="s">
        <v>849</v>
      </c>
      <c r="I1223" s="437">
        <v>46</v>
      </c>
      <c r="J1223" s="437" t="s">
        <v>1064</v>
      </c>
      <c r="K1223" s="437" t="s">
        <v>1071</v>
      </c>
    </row>
    <row r="1224" spans="3:11">
      <c r="C1224" s="442">
        <v>18406500.300000001</v>
      </c>
      <c r="D1224" s="442">
        <v>-373258.74</v>
      </c>
      <c r="E1224" s="437">
        <v>2.48</v>
      </c>
      <c r="F1224" s="437">
        <v>-0.05</v>
      </c>
      <c r="G1224" s="437">
        <v>24.3</v>
      </c>
      <c r="H1224" s="437" t="s">
        <v>849</v>
      </c>
      <c r="I1224" s="437">
        <v>46</v>
      </c>
      <c r="J1224" s="437" t="s">
        <v>1064</v>
      </c>
      <c r="K1224" s="437" t="s">
        <v>1071</v>
      </c>
    </row>
    <row r="1225" spans="3:11">
      <c r="C1225" s="442">
        <v>4746966.8600000003</v>
      </c>
      <c r="D1225" s="442">
        <v>-2172321.87</v>
      </c>
      <c r="E1225" s="437">
        <v>0.64</v>
      </c>
      <c r="F1225" s="437">
        <v>-0.28999999999999998</v>
      </c>
      <c r="G1225" s="437">
        <v>6.27</v>
      </c>
      <c r="H1225" s="437" t="s">
        <v>849</v>
      </c>
      <c r="I1225" s="437">
        <v>46</v>
      </c>
      <c r="J1225" s="437" t="s">
        <v>1064</v>
      </c>
      <c r="K1225" s="437" t="s">
        <v>1071</v>
      </c>
    </row>
    <row r="1226" spans="3:11">
      <c r="C1226" s="442">
        <v>11291425.359999999</v>
      </c>
      <c r="D1226" s="442">
        <v>-138490.98000000001</v>
      </c>
      <c r="E1226" s="437">
        <v>1.52</v>
      </c>
      <c r="F1226" s="437">
        <v>-0.02</v>
      </c>
      <c r="G1226" s="437">
        <v>14.9</v>
      </c>
      <c r="H1226" s="437" t="s">
        <v>849</v>
      </c>
      <c r="I1226" s="437">
        <v>46</v>
      </c>
      <c r="J1226" s="437" t="s">
        <v>1064</v>
      </c>
      <c r="K1226" s="437" t="s">
        <v>1072</v>
      </c>
    </row>
    <row r="1227" spans="3:11">
      <c r="C1227" s="442">
        <v>7842007.0300000003</v>
      </c>
      <c r="D1227" s="442">
        <v>-49907.33</v>
      </c>
      <c r="E1227" s="437">
        <v>1.05</v>
      </c>
      <c r="F1227" s="437">
        <v>-0.01</v>
      </c>
      <c r="G1227" s="437">
        <v>10.35</v>
      </c>
      <c r="H1227" s="437" t="s">
        <v>849</v>
      </c>
      <c r="I1227" s="437">
        <v>46</v>
      </c>
      <c r="J1227" s="437" t="s">
        <v>1064</v>
      </c>
      <c r="K1227" s="437" t="s">
        <v>1072</v>
      </c>
    </row>
    <row r="1228" spans="3:11">
      <c r="C1228" s="442">
        <v>40422706.68</v>
      </c>
      <c r="D1228" s="442">
        <v>-361395.71</v>
      </c>
      <c r="E1228" s="437">
        <v>5.44</v>
      </c>
      <c r="F1228" s="437">
        <v>-0.05</v>
      </c>
      <c r="G1228" s="437">
        <v>53.36</v>
      </c>
      <c r="H1228" s="437" t="s">
        <v>849</v>
      </c>
      <c r="I1228" s="437">
        <v>46</v>
      </c>
      <c r="J1228" s="437" t="s">
        <v>1064</v>
      </c>
      <c r="K1228" s="437" t="s">
        <v>1072</v>
      </c>
    </row>
    <row r="1229" spans="3:11">
      <c r="C1229" s="442">
        <v>1104757.19</v>
      </c>
      <c r="D1229" s="442">
        <v>-19149.73</v>
      </c>
      <c r="E1229" s="437">
        <v>0.15</v>
      </c>
      <c r="F1229" s="437">
        <v>0</v>
      </c>
      <c r="G1229" s="437">
        <v>1.46</v>
      </c>
      <c r="H1229" s="437" t="s">
        <v>849</v>
      </c>
      <c r="I1229" s="437">
        <v>46</v>
      </c>
      <c r="J1229" s="437" t="s">
        <v>1064</v>
      </c>
      <c r="K1229" s="437" t="s">
        <v>1072</v>
      </c>
    </row>
    <row r="1230" spans="3:11">
      <c r="C1230" s="442">
        <v>43661908.630000003</v>
      </c>
      <c r="D1230" s="442">
        <v>-895412.23</v>
      </c>
      <c r="E1230" s="437">
        <v>5.87</v>
      </c>
      <c r="F1230" s="437">
        <v>-0.12</v>
      </c>
      <c r="G1230" s="437">
        <v>57.63</v>
      </c>
      <c r="H1230" s="437" t="s">
        <v>849</v>
      </c>
      <c r="I1230" s="437">
        <v>46</v>
      </c>
      <c r="J1230" s="437" t="s">
        <v>1064</v>
      </c>
      <c r="K1230" s="437" t="s">
        <v>1072</v>
      </c>
    </row>
    <row r="1231" spans="3:11">
      <c r="C1231" s="442">
        <v>3572818.52</v>
      </c>
      <c r="D1231" s="442">
        <v>-81481.259999999995</v>
      </c>
      <c r="E1231" s="437">
        <v>0.48</v>
      </c>
      <c r="F1231" s="437">
        <v>-0.01</v>
      </c>
      <c r="G1231" s="437">
        <v>4.72</v>
      </c>
      <c r="H1231" s="437" t="s">
        <v>849</v>
      </c>
      <c r="I1231" s="437">
        <v>46</v>
      </c>
      <c r="J1231" s="437" t="s">
        <v>1064</v>
      </c>
      <c r="K1231" s="437" t="s">
        <v>1072</v>
      </c>
    </row>
    <row r="1232" spans="3:11">
      <c r="C1232" s="442">
        <v>678387.65</v>
      </c>
      <c r="D1232" s="442">
        <v>-3030.85</v>
      </c>
      <c r="E1232" s="437">
        <v>0.09</v>
      </c>
      <c r="F1232" s="437">
        <v>0</v>
      </c>
      <c r="G1232" s="437">
        <v>0.9</v>
      </c>
      <c r="H1232" s="437" t="s">
        <v>849</v>
      </c>
      <c r="I1232" s="437">
        <v>46</v>
      </c>
      <c r="J1232" s="437" t="s">
        <v>1073</v>
      </c>
      <c r="K1232" s="437" t="s">
        <v>1074</v>
      </c>
    </row>
    <row r="1233" spans="3:11">
      <c r="C1233" s="442">
        <v>6443386.0300000003</v>
      </c>
      <c r="D1233" s="442">
        <v>-28288.59</v>
      </c>
      <c r="E1233" s="437">
        <v>0.87</v>
      </c>
      <c r="F1233" s="437">
        <v>0</v>
      </c>
      <c r="G1233" s="437">
        <v>8.51</v>
      </c>
      <c r="H1233" s="437" t="s">
        <v>849</v>
      </c>
      <c r="I1233" s="437">
        <v>46</v>
      </c>
      <c r="J1233" s="437" t="s">
        <v>1073</v>
      </c>
      <c r="K1233" s="437" t="s">
        <v>1074</v>
      </c>
    </row>
    <row r="1234" spans="3:11">
      <c r="C1234" s="442">
        <v>22992522.050000001</v>
      </c>
      <c r="D1234" s="442">
        <v>-86948.03</v>
      </c>
      <c r="E1234" s="437">
        <v>3.09</v>
      </c>
      <c r="F1234" s="437">
        <v>-0.01</v>
      </c>
      <c r="G1234" s="437">
        <v>30.35</v>
      </c>
      <c r="H1234" s="437" t="s">
        <v>849</v>
      </c>
      <c r="I1234" s="437">
        <v>46</v>
      </c>
      <c r="J1234" s="437" t="s">
        <v>1073</v>
      </c>
      <c r="K1234" s="437" t="s">
        <v>1075</v>
      </c>
    </row>
    <row r="1235" spans="3:11">
      <c r="C1235" s="442">
        <v>35149.94</v>
      </c>
      <c r="D1235" s="437">
        <v>-300.44</v>
      </c>
      <c r="E1235" s="437">
        <v>0</v>
      </c>
      <c r="F1235" s="437">
        <v>0</v>
      </c>
      <c r="G1235" s="437">
        <v>0.05</v>
      </c>
      <c r="H1235" s="437" t="s">
        <v>849</v>
      </c>
      <c r="I1235" s="437">
        <v>46</v>
      </c>
      <c r="J1235" s="437" t="s">
        <v>1073</v>
      </c>
      <c r="K1235" s="437" t="s">
        <v>1075</v>
      </c>
    </row>
    <row r="1236" spans="3:11">
      <c r="C1236" s="442">
        <v>1944963.66</v>
      </c>
      <c r="D1236" s="442">
        <v>-16035.38</v>
      </c>
      <c r="E1236" s="437">
        <v>0.26</v>
      </c>
      <c r="F1236" s="437">
        <v>0</v>
      </c>
      <c r="G1236" s="437">
        <v>2.57</v>
      </c>
      <c r="H1236" s="437" t="s">
        <v>849</v>
      </c>
      <c r="I1236" s="437">
        <v>46</v>
      </c>
      <c r="J1236" s="437" t="s">
        <v>1073</v>
      </c>
      <c r="K1236" s="437" t="s">
        <v>1075</v>
      </c>
    </row>
    <row r="1237" spans="3:11">
      <c r="C1237" s="442">
        <v>27799195.359999999</v>
      </c>
      <c r="D1237" s="442">
        <v>-369773.28</v>
      </c>
      <c r="E1237" s="437">
        <v>3.74</v>
      </c>
      <c r="F1237" s="437">
        <v>-0.05</v>
      </c>
      <c r="G1237" s="437">
        <v>36.69</v>
      </c>
      <c r="H1237" s="437" t="s">
        <v>849</v>
      </c>
      <c r="I1237" s="437">
        <v>46</v>
      </c>
      <c r="J1237" s="437" t="s">
        <v>1073</v>
      </c>
      <c r="K1237" s="437" t="s">
        <v>1075</v>
      </c>
    </row>
    <row r="1238" spans="3:11">
      <c r="C1238" s="442">
        <v>1048.23</v>
      </c>
      <c r="D1238" s="437">
        <v>-647.38</v>
      </c>
      <c r="E1238" s="437">
        <v>0</v>
      </c>
      <c r="F1238" s="437">
        <v>0</v>
      </c>
      <c r="G1238" s="437">
        <v>0</v>
      </c>
      <c r="H1238" s="437" t="s">
        <v>849</v>
      </c>
      <c r="I1238" s="437">
        <v>46</v>
      </c>
      <c r="J1238" s="437" t="s">
        <v>1073</v>
      </c>
      <c r="K1238" s="437" t="s">
        <v>1075</v>
      </c>
    </row>
    <row r="1239" spans="3:11">
      <c r="C1239" s="442">
        <v>57082955.719999999</v>
      </c>
      <c r="D1239" s="442">
        <v>-5435979.6399999997</v>
      </c>
      <c r="E1239" s="437">
        <v>7.68</v>
      </c>
      <c r="F1239" s="437">
        <v>-0.73</v>
      </c>
      <c r="G1239" s="437">
        <v>75.349999999999994</v>
      </c>
      <c r="H1239" s="437" t="s">
        <v>849</v>
      </c>
      <c r="I1239" s="437">
        <v>46</v>
      </c>
      <c r="J1239" s="437" t="s">
        <v>1073</v>
      </c>
      <c r="K1239" s="437" t="s">
        <v>1075</v>
      </c>
    </row>
    <row r="1240" spans="3:11">
      <c r="C1240" s="442">
        <v>484735.47</v>
      </c>
      <c r="D1240" s="442">
        <v>-218887.06</v>
      </c>
      <c r="E1240" s="437">
        <v>7.0000000000000007E-2</v>
      </c>
      <c r="F1240" s="437">
        <v>-0.03</v>
      </c>
      <c r="G1240" s="437">
        <v>0.64</v>
      </c>
      <c r="H1240" s="437" t="s">
        <v>849</v>
      </c>
      <c r="I1240" s="437">
        <v>46</v>
      </c>
      <c r="J1240" s="437" t="s">
        <v>1073</v>
      </c>
      <c r="K1240" s="437" t="s">
        <v>1075</v>
      </c>
    </row>
    <row r="1241" spans="3:11">
      <c r="C1241" s="442">
        <v>161822.60999999999</v>
      </c>
      <c r="D1241" s="442">
        <v>-161822.60999999999</v>
      </c>
      <c r="E1241" s="437">
        <v>0.02</v>
      </c>
      <c r="F1241" s="437">
        <v>-0.02</v>
      </c>
      <c r="G1241" s="437">
        <v>0.21</v>
      </c>
      <c r="H1241" s="437" t="s">
        <v>849</v>
      </c>
      <c r="I1241" s="437">
        <v>46</v>
      </c>
      <c r="J1241" s="437" t="s">
        <v>1073</v>
      </c>
      <c r="K1241" s="437" t="s">
        <v>1075</v>
      </c>
    </row>
    <row r="1242" spans="3:11">
      <c r="C1242" s="442">
        <v>3080936.25</v>
      </c>
      <c r="D1242" s="442">
        <v>-8176.19</v>
      </c>
      <c r="E1242" s="437">
        <v>0.41</v>
      </c>
      <c r="F1242" s="437">
        <v>0</v>
      </c>
      <c r="G1242" s="437">
        <v>4.07</v>
      </c>
      <c r="H1242" s="437" t="s">
        <v>849</v>
      </c>
      <c r="I1242" s="437">
        <v>46</v>
      </c>
      <c r="J1242" s="437" t="s">
        <v>1073</v>
      </c>
      <c r="K1242" s="437" t="s">
        <v>1076</v>
      </c>
    </row>
    <row r="1243" spans="3:11">
      <c r="C1243" s="442">
        <v>1998279.46</v>
      </c>
      <c r="D1243" s="442">
        <v>-23670.58</v>
      </c>
      <c r="E1243" s="437">
        <v>0.27</v>
      </c>
      <c r="F1243" s="437">
        <v>0</v>
      </c>
      <c r="G1243" s="437">
        <v>2.64</v>
      </c>
      <c r="H1243" s="437" t="s">
        <v>849</v>
      </c>
      <c r="I1243" s="437">
        <v>46</v>
      </c>
      <c r="J1243" s="437" t="s">
        <v>1073</v>
      </c>
      <c r="K1243" s="437" t="s">
        <v>1076</v>
      </c>
    </row>
    <row r="1244" spans="3:11">
      <c r="C1244" s="442">
        <v>9519442.1799999997</v>
      </c>
      <c r="D1244" s="442">
        <v>-78421.119999999995</v>
      </c>
      <c r="E1244" s="437">
        <v>1.28</v>
      </c>
      <c r="F1244" s="437">
        <v>-0.01</v>
      </c>
      <c r="G1244" s="437">
        <v>12.57</v>
      </c>
      <c r="H1244" s="437" t="s">
        <v>849</v>
      </c>
      <c r="I1244" s="437">
        <v>46</v>
      </c>
      <c r="J1244" s="437" t="s">
        <v>1073</v>
      </c>
      <c r="K1244" s="437" t="s">
        <v>1076</v>
      </c>
    </row>
    <row r="1245" spans="3:11">
      <c r="C1245" s="442">
        <v>154065.87</v>
      </c>
      <c r="D1245" s="442">
        <v>-1178.76</v>
      </c>
      <c r="E1245" s="437">
        <v>0.02</v>
      </c>
      <c r="F1245" s="437">
        <v>0</v>
      </c>
      <c r="G1245" s="437">
        <v>0.2</v>
      </c>
      <c r="H1245" s="437" t="s">
        <v>849</v>
      </c>
      <c r="I1245" s="437">
        <v>46</v>
      </c>
      <c r="J1245" s="437" t="s">
        <v>1073</v>
      </c>
      <c r="K1245" s="437" t="s">
        <v>1077</v>
      </c>
    </row>
    <row r="1246" spans="3:11">
      <c r="C1246" s="442">
        <v>1122239.07</v>
      </c>
      <c r="D1246" s="442">
        <v>-4782.0200000000004</v>
      </c>
      <c r="E1246" s="437">
        <v>0.15</v>
      </c>
      <c r="F1246" s="437">
        <v>0</v>
      </c>
      <c r="G1246" s="437">
        <v>1.48</v>
      </c>
      <c r="H1246" s="437" t="s">
        <v>849</v>
      </c>
      <c r="I1246" s="437">
        <v>46</v>
      </c>
      <c r="J1246" s="437" t="s">
        <v>1073</v>
      </c>
      <c r="K1246" s="437" t="s">
        <v>1077</v>
      </c>
    </row>
    <row r="1247" spans="3:11">
      <c r="C1247" s="442">
        <v>3755666.08</v>
      </c>
      <c r="D1247" s="442">
        <v>-48039.69</v>
      </c>
      <c r="E1247" s="437">
        <v>0.51</v>
      </c>
      <c r="F1247" s="437">
        <v>-0.01</v>
      </c>
      <c r="G1247" s="437">
        <v>4.96</v>
      </c>
      <c r="H1247" s="437" t="s">
        <v>849</v>
      </c>
      <c r="I1247" s="437">
        <v>46</v>
      </c>
      <c r="J1247" s="437" t="s">
        <v>1073</v>
      </c>
      <c r="K1247" s="437" t="s">
        <v>1077</v>
      </c>
    </row>
    <row r="1248" spans="3:11">
      <c r="C1248" s="442">
        <v>2892973.78</v>
      </c>
      <c r="D1248" s="442">
        <v>-44676.06</v>
      </c>
      <c r="E1248" s="437">
        <v>0.39</v>
      </c>
      <c r="F1248" s="437">
        <v>-0.01</v>
      </c>
      <c r="G1248" s="437">
        <v>3.82</v>
      </c>
      <c r="H1248" s="437" t="s">
        <v>849</v>
      </c>
      <c r="I1248" s="437">
        <v>46</v>
      </c>
      <c r="J1248" s="437" t="s">
        <v>1073</v>
      </c>
      <c r="K1248" s="437" t="s">
        <v>1077</v>
      </c>
    </row>
    <row r="1249" spans="3:11">
      <c r="C1249" s="442">
        <v>986046.46</v>
      </c>
      <c r="D1249" s="442">
        <v>-172052.99</v>
      </c>
      <c r="E1249" s="437">
        <v>0.13</v>
      </c>
      <c r="F1249" s="437">
        <v>-0.02</v>
      </c>
      <c r="G1249" s="437">
        <v>1.3</v>
      </c>
      <c r="H1249" s="437" t="s">
        <v>849</v>
      </c>
      <c r="I1249" s="437">
        <v>46</v>
      </c>
      <c r="J1249" s="437" t="s">
        <v>1073</v>
      </c>
      <c r="K1249" s="437" t="s">
        <v>1077</v>
      </c>
    </row>
    <row r="1250" spans="3:11">
      <c r="C1250" s="442">
        <v>3924180.38</v>
      </c>
      <c r="D1250" s="442">
        <v>-1052360.7</v>
      </c>
      <c r="E1250" s="437">
        <v>0.53</v>
      </c>
      <c r="F1250" s="437">
        <v>-0.14000000000000001</v>
      </c>
      <c r="G1250" s="437">
        <v>5.18</v>
      </c>
      <c r="H1250" s="437" t="s">
        <v>849</v>
      </c>
      <c r="I1250" s="437">
        <v>46</v>
      </c>
      <c r="J1250" s="437" t="s">
        <v>1073</v>
      </c>
      <c r="K1250" s="437" t="s">
        <v>1077</v>
      </c>
    </row>
    <row r="1251" spans="3:11">
      <c r="C1251" s="442">
        <v>1834615.91</v>
      </c>
      <c r="D1251" s="442">
        <v>-11885.74</v>
      </c>
      <c r="E1251" s="437">
        <v>0.25</v>
      </c>
      <c r="F1251" s="437">
        <v>0</v>
      </c>
      <c r="G1251" s="437">
        <v>2.42</v>
      </c>
      <c r="H1251" s="437" t="s">
        <v>849</v>
      </c>
      <c r="I1251" s="437">
        <v>46</v>
      </c>
      <c r="J1251" s="437" t="s">
        <v>1073</v>
      </c>
      <c r="K1251" s="437" t="s">
        <v>1078</v>
      </c>
    </row>
    <row r="1252" spans="3:11">
      <c r="C1252" s="442">
        <v>972672.84</v>
      </c>
      <c r="D1252" s="442">
        <v>-18255.400000000001</v>
      </c>
      <c r="E1252" s="437">
        <v>0.13</v>
      </c>
      <c r="F1252" s="437">
        <v>0</v>
      </c>
      <c r="G1252" s="437">
        <v>1.28</v>
      </c>
      <c r="H1252" s="437" t="s">
        <v>849</v>
      </c>
      <c r="I1252" s="437">
        <v>46</v>
      </c>
      <c r="J1252" s="437" t="s">
        <v>1073</v>
      </c>
      <c r="K1252" s="437" t="s">
        <v>1078</v>
      </c>
    </row>
    <row r="1253" spans="3:11">
      <c r="C1253" s="442">
        <v>9530865.0099999998</v>
      </c>
      <c r="D1253" s="442">
        <v>-98457.34</v>
      </c>
      <c r="E1253" s="437">
        <v>1.28</v>
      </c>
      <c r="F1253" s="437">
        <v>-0.01</v>
      </c>
      <c r="G1253" s="437">
        <v>12.58</v>
      </c>
      <c r="H1253" s="437" t="s">
        <v>849</v>
      </c>
      <c r="I1253" s="437">
        <v>46</v>
      </c>
      <c r="J1253" s="437" t="s">
        <v>1073</v>
      </c>
      <c r="K1253" s="437" t="s">
        <v>1078</v>
      </c>
    </row>
    <row r="1254" spans="3:11">
      <c r="C1254" s="442">
        <v>86896.56</v>
      </c>
      <c r="D1254" s="442">
        <v>-6320.09</v>
      </c>
      <c r="E1254" s="437">
        <v>0.01</v>
      </c>
      <c r="F1254" s="437">
        <v>0</v>
      </c>
      <c r="G1254" s="437">
        <v>0.11</v>
      </c>
      <c r="H1254" s="437" t="s">
        <v>849</v>
      </c>
      <c r="I1254" s="437">
        <v>46</v>
      </c>
      <c r="J1254" s="437" t="s">
        <v>1073</v>
      </c>
      <c r="K1254" s="437" t="s">
        <v>1078</v>
      </c>
    </row>
    <row r="1255" spans="3:11">
      <c r="C1255" s="442">
        <v>3678089.27</v>
      </c>
      <c r="D1255" s="442">
        <v>-16526.96</v>
      </c>
      <c r="E1255" s="437">
        <v>0.49</v>
      </c>
      <c r="F1255" s="437">
        <v>0</v>
      </c>
      <c r="G1255" s="437">
        <v>4.8600000000000003</v>
      </c>
      <c r="H1255" s="437" t="s">
        <v>849</v>
      </c>
      <c r="I1255" s="437">
        <v>46</v>
      </c>
      <c r="J1255" s="437" t="s">
        <v>1073</v>
      </c>
      <c r="K1255" s="437" t="s">
        <v>1079</v>
      </c>
    </row>
    <row r="1256" spans="3:11">
      <c r="C1256" s="442">
        <v>264331.76</v>
      </c>
      <c r="D1256" s="437">
        <v>-568.53</v>
      </c>
      <c r="E1256" s="437">
        <v>0.04</v>
      </c>
      <c r="F1256" s="437">
        <v>0</v>
      </c>
      <c r="G1256" s="437">
        <v>0.35</v>
      </c>
      <c r="H1256" s="437" t="s">
        <v>849</v>
      </c>
      <c r="I1256" s="437">
        <v>46</v>
      </c>
      <c r="J1256" s="437" t="s">
        <v>1073</v>
      </c>
      <c r="K1256" s="437" t="s">
        <v>1079</v>
      </c>
    </row>
    <row r="1257" spans="3:11">
      <c r="C1257" s="442">
        <v>3275847.9</v>
      </c>
      <c r="D1257" s="442">
        <v>-17713.71</v>
      </c>
      <c r="E1257" s="437">
        <v>0.44</v>
      </c>
      <c r="F1257" s="437">
        <v>0</v>
      </c>
      <c r="G1257" s="437">
        <v>4.32</v>
      </c>
      <c r="H1257" s="437" t="s">
        <v>849</v>
      </c>
      <c r="I1257" s="437">
        <v>46</v>
      </c>
      <c r="J1257" s="437" t="s">
        <v>1073</v>
      </c>
      <c r="K1257" s="437" t="s">
        <v>1079</v>
      </c>
    </row>
    <row r="1258" spans="3:11">
      <c r="C1258" s="442">
        <v>773959.01</v>
      </c>
      <c r="D1258" s="442">
        <v>-2880.25</v>
      </c>
      <c r="E1258" s="437">
        <v>0.1</v>
      </c>
      <c r="F1258" s="437">
        <v>0</v>
      </c>
      <c r="G1258" s="437">
        <v>1.02</v>
      </c>
      <c r="H1258" s="437" t="s">
        <v>849</v>
      </c>
      <c r="I1258" s="437">
        <v>46</v>
      </c>
      <c r="J1258" s="437" t="s">
        <v>1073</v>
      </c>
      <c r="K1258" s="437" t="s">
        <v>1079</v>
      </c>
    </row>
    <row r="1259" spans="3:11">
      <c r="C1259" s="442">
        <v>1673836.27</v>
      </c>
      <c r="D1259" s="442">
        <v>-29264.23</v>
      </c>
      <c r="E1259" s="437">
        <v>0.23</v>
      </c>
      <c r="F1259" s="437">
        <v>0</v>
      </c>
      <c r="G1259" s="437">
        <v>2.21</v>
      </c>
      <c r="H1259" s="437" t="s">
        <v>849</v>
      </c>
      <c r="I1259" s="437">
        <v>46</v>
      </c>
      <c r="J1259" s="437" t="s">
        <v>1073</v>
      </c>
      <c r="K1259" s="437" t="s">
        <v>1079</v>
      </c>
    </row>
    <row r="1260" spans="3:11">
      <c r="C1260" s="442">
        <v>10988178.810000001</v>
      </c>
      <c r="D1260" s="442">
        <v>-78154.39</v>
      </c>
      <c r="E1260" s="437">
        <v>1.48</v>
      </c>
      <c r="F1260" s="437">
        <v>-0.01</v>
      </c>
      <c r="G1260" s="437">
        <v>14.5</v>
      </c>
      <c r="H1260" s="437" t="s">
        <v>849</v>
      </c>
      <c r="I1260" s="437">
        <v>46</v>
      </c>
      <c r="J1260" s="437" t="s">
        <v>1073</v>
      </c>
      <c r="K1260" s="437" t="s">
        <v>1080</v>
      </c>
    </row>
    <row r="1261" spans="3:11">
      <c r="C1261" s="442">
        <v>327825.53999999998</v>
      </c>
      <c r="D1261" s="442">
        <v>-8428.85</v>
      </c>
      <c r="E1261" s="437">
        <v>0.04</v>
      </c>
      <c r="F1261" s="437">
        <v>0</v>
      </c>
      <c r="G1261" s="437">
        <v>0.43</v>
      </c>
      <c r="H1261" s="437" t="s">
        <v>849</v>
      </c>
      <c r="I1261" s="437">
        <v>46</v>
      </c>
      <c r="J1261" s="437" t="s">
        <v>1073</v>
      </c>
      <c r="K1261" s="437" t="s">
        <v>1080</v>
      </c>
    </row>
    <row r="1262" spans="3:11">
      <c r="C1262" s="442">
        <v>37365085.049999997</v>
      </c>
      <c r="D1262" s="442">
        <v>-321258.77</v>
      </c>
      <c r="E1262" s="437">
        <v>5.0199999999999996</v>
      </c>
      <c r="F1262" s="437">
        <v>-0.04</v>
      </c>
      <c r="G1262" s="437">
        <v>49.32</v>
      </c>
      <c r="H1262" s="437" t="s">
        <v>849</v>
      </c>
      <c r="I1262" s="437">
        <v>46</v>
      </c>
      <c r="J1262" s="437" t="s">
        <v>1073</v>
      </c>
      <c r="K1262" s="437" t="s">
        <v>1080</v>
      </c>
    </row>
    <row r="1263" spans="3:11">
      <c r="C1263" s="442">
        <v>29990661.829999998</v>
      </c>
      <c r="D1263" s="442">
        <v>-410431.57</v>
      </c>
      <c r="E1263" s="437">
        <v>4.03</v>
      </c>
      <c r="F1263" s="437">
        <v>-0.06</v>
      </c>
      <c r="G1263" s="437">
        <v>39.590000000000003</v>
      </c>
      <c r="H1263" s="437" t="s">
        <v>849</v>
      </c>
      <c r="I1263" s="437">
        <v>46</v>
      </c>
      <c r="J1263" s="437" t="s">
        <v>1073</v>
      </c>
      <c r="K1263" s="437" t="s">
        <v>1080</v>
      </c>
    </row>
    <row r="1264" spans="3:11">
      <c r="C1264" s="442">
        <v>754369.02</v>
      </c>
      <c r="D1264" s="442">
        <v>-21466.81</v>
      </c>
      <c r="E1264" s="437">
        <v>0.1</v>
      </c>
      <c r="F1264" s="437">
        <v>0</v>
      </c>
      <c r="G1264" s="437">
        <v>1</v>
      </c>
      <c r="H1264" s="437" t="s">
        <v>849</v>
      </c>
      <c r="I1264" s="437">
        <v>46</v>
      </c>
      <c r="J1264" s="437" t="s">
        <v>1073</v>
      </c>
      <c r="K1264" s="437" t="s">
        <v>1080</v>
      </c>
    </row>
    <row r="1265" spans="3:11">
      <c r="C1265" s="442">
        <v>9626309.9399999995</v>
      </c>
      <c r="D1265" s="442">
        <v>-516730.05</v>
      </c>
      <c r="E1265" s="437">
        <v>1.29</v>
      </c>
      <c r="F1265" s="437">
        <v>-7.0000000000000007E-2</v>
      </c>
      <c r="G1265" s="437">
        <v>12.71</v>
      </c>
      <c r="H1265" s="437" t="s">
        <v>849</v>
      </c>
      <c r="I1265" s="437">
        <v>46</v>
      </c>
      <c r="J1265" s="437" t="s">
        <v>1073</v>
      </c>
      <c r="K1265" s="437" t="s">
        <v>1080</v>
      </c>
    </row>
    <row r="1266" spans="3:11">
      <c r="C1266" s="442">
        <v>1272152.73</v>
      </c>
      <c r="D1266" s="442">
        <v>-34253.51</v>
      </c>
      <c r="E1266" s="437">
        <v>0.17</v>
      </c>
      <c r="F1266" s="437">
        <v>0</v>
      </c>
      <c r="G1266" s="437">
        <v>1.68</v>
      </c>
      <c r="H1266" s="437" t="s">
        <v>849</v>
      </c>
      <c r="I1266" s="437">
        <v>46</v>
      </c>
      <c r="J1266" s="437" t="s">
        <v>1073</v>
      </c>
      <c r="K1266" s="437" t="s">
        <v>1080</v>
      </c>
    </row>
    <row r="1267" spans="3:11">
      <c r="C1267" s="442">
        <v>1835491.23</v>
      </c>
      <c r="D1267" s="442">
        <v>-522157.26</v>
      </c>
      <c r="E1267" s="437">
        <v>0.25</v>
      </c>
      <c r="F1267" s="437">
        <v>-7.0000000000000007E-2</v>
      </c>
      <c r="G1267" s="437">
        <v>2.42</v>
      </c>
      <c r="H1267" s="437" t="s">
        <v>849</v>
      </c>
      <c r="I1267" s="437">
        <v>46</v>
      </c>
      <c r="J1267" s="437" t="s">
        <v>1073</v>
      </c>
      <c r="K1267" s="437" t="s">
        <v>1080</v>
      </c>
    </row>
    <row r="1268" spans="3:11">
      <c r="C1268" s="442">
        <v>6640376.2300000004</v>
      </c>
      <c r="D1268" s="442">
        <v>-22964.03</v>
      </c>
      <c r="E1268" s="437">
        <v>0.89</v>
      </c>
      <c r="F1268" s="437">
        <v>0</v>
      </c>
      <c r="G1268" s="437">
        <v>8.77</v>
      </c>
      <c r="H1268" s="437" t="s">
        <v>849</v>
      </c>
      <c r="I1268" s="437">
        <v>46</v>
      </c>
      <c r="J1268" s="437" t="s">
        <v>1073</v>
      </c>
      <c r="K1268" s="437" t="s">
        <v>1081</v>
      </c>
    </row>
    <row r="1269" spans="3:11">
      <c r="C1269" s="442">
        <v>2005102.09</v>
      </c>
      <c r="D1269" s="442">
        <v>-6806.41</v>
      </c>
      <c r="E1269" s="437">
        <v>0.27</v>
      </c>
      <c r="F1269" s="437">
        <v>0</v>
      </c>
      <c r="G1269" s="437">
        <v>2.65</v>
      </c>
      <c r="H1269" s="437" t="s">
        <v>849</v>
      </c>
      <c r="I1269" s="437">
        <v>46</v>
      </c>
      <c r="J1269" s="437" t="s">
        <v>1073</v>
      </c>
      <c r="K1269" s="437" t="s">
        <v>1081</v>
      </c>
    </row>
    <row r="1270" spans="3:11">
      <c r="C1270" s="442">
        <v>9586777.1400000006</v>
      </c>
      <c r="D1270" s="442">
        <v>-165254.17000000001</v>
      </c>
      <c r="E1270" s="437">
        <v>1.29</v>
      </c>
      <c r="F1270" s="437">
        <v>-0.02</v>
      </c>
      <c r="G1270" s="437">
        <v>12.65</v>
      </c>
      <c r="H1270" s="437" t="s">
        <v>849</v>
      </c>
      <c r="I1270" s="437">
        <v>46</v>
      </c>
      <c r="J1270" s="437" t="s">
        <v>1073</v>
      </c>
      <c r="K1270" s="437" t="s">
        <v>1081</v>
      </c>
    </row>
    <row r="1271" spans="3:11">
      <c r="C1271" s="437">
        <v>9.85</v>
      </c>
      <c r="D1271" s="437">
        <v>-0.42</v>
      </c>
      <c r="E1271" s="437">
        <v>0</v>
      </c>
      <c r="F1271" s="437">
        <v>0</v>
      </c>
      <c r="G1271" s="437">
        <v>0</v>
      </c>
      <c r="H1271" s="437" t="s">
        <v>849</v>
      </c>
      <c r="I1271" s="437">
        <v>46</v>
      </c>
      <c r="J1271" s="437" t="s">
        <v>1073</v>
      </c>
      <c r="K1271" s="437" t="s">
        <v>1081</v>
      </c>
    </row>
    <row r="1272" spans="3:11">
      <c r="C1272" s="442">
        <v>18076152.010000002</v>
      </c>
      <c r="D1272" s="442">
        <v>-114241.5</v>
      </c>
      <c r="E1272" s="437">
        <v>2.4300000000000002</v>
      </c>
      <c r="F1272" s="437">
        <v>-0.02</v>
      </c>
      <c r="G1272" s="437">
        <v>23.86</v>
      </c>
      <c r="H1272" s="437" t="s">
        <v>849</v>
      </c>
      <c r="I1272" s="437">
        <v>46</v>
      </c>
      <c r="J1272" s="437" t="s">
        <v>1073</v>
      </c>
      <c r="K1272" s="437" t="s">
        <v>1082</v>
      </c>
    </row>
    <row r="1273" spans="3:11">
      <c r="C1273" s="442">
        <v>6806669.54</v>
      </c>
      <c r="D1273" s="442">
        <v>-80289.97</v>
      </c>
      <c r="E1273" s="437">
        <v>0.92</v>
      </c>
      <c r="F1273" s="437">
        <v>-0.01</v>
      </c>
      <c r="G1273" s="437">
        <v>8.98</v>
      </c>
      <c r="H1273" s="437" t="s">
        <v>849</v>
      </c>
      <c r="I1273" s="437">
        <v>46</v>
      </c>
      <c r="J1273" s="437" t="s">
        <v>1073</v>
      </c>
      <c r="K1273" s="437" t="s">
        <v>1082</v>
      </c>
    </row>
    <row r="1274" spans="3:11">
      <c r="C1274" s="442">
        <v>3655807.07</v>
      </c>
      <c r="D1274" s="442">
        <v>-61101.05</v>
      </c>
      <c r="E1274" s="437">
        <v>0.49</v>
      </c>
      <c r="F1274" s="437">
        <v>-0.01</v>
      </c>
      <c r="G1274" s="437">
        <v>4.83</v>
      </c>
      <c r="H1274" s="437" t="s">
        <v>849</v>
      </c>
      <c r="I1274" s="437">
        <v>46</v>
      </c>
      <c r="J1274" s="437" t="s">
        <v>1073</v>
      </c>
      <c r="K1274" s="437" t="s">
        <v>1082</v>
      </c>
    </row>
    <row r="1275" spans="3:11">
      <c r="C1275" s="442">
        <v>284406.78000000003</v>
      </c>
      <c r="D1275" s="442">
        <v>-5483.93</v>
      </c>
      <c r="E1275" s="437">
        <v>0.04</v>
      </c>
      <c r="F1275" s="437">
        <v>0</v>
      </c>
      <c r="G1275" s="437">
        <v>0.38</v>
      </c>
      <c r="H1275" s="437" t="s">
        <v>849</v>
      </c>
      <c r="I1275" s="437">
        <v>46</v>
      </c>
      <c r="J1275" s="437" t="s">
        <v>1073</v>
      </c>
      <c r="K1275" s="437" t="s">
        <v>1082</v>
      </c>
    </row>
    <row r="1276" spans="3:11">
      <c r="C1276" s="442">
        <v>2853901.06</v>
      </c>
      <c r="D1276" s="442">
        <v>-93889.68</v>
      </c>
      <c r="E1276" s="437">
        <v>0.38</v>
      </c>
      <c r="F1276" s="437">
        <v>-0.01</v>
      </c>
      <c r="G1276" s="437">
        <v>3.77</v>
      </c>
      <c r="H1276" s="437" t="s">
        <v>849</v>
      </c>
      <c r="I1276" s="437">
        <v>46</v>
      </c>
      <c r="J1276" s="437" t="s">
        <v>1073</v>
      </c>
      <c r="K1276" s="437" t="s">
        <v>1082</v>
      </c>
    </row>
    <row r="1277" spans="3:11">
      <c r="C1277" s="442">
        <v>1331583.1599999999</v>
      </c>
      <c r="D1277" s="442">
        <v>-44670.16</v>
      </c>
      <c r="E1277" s="437">
        <v>0.18</v>
      </c>
      <c r="F1277" s="437">
        <v>-0.01</v>
      </c>
      <c r="G1277" s="437">
        <v>1.76</v>
      </c>
      <c r="H1277" s="437" t="s">
        <v>849</v>
      </c>
      <c r="I1277" s="437">
        <v>46</v>
      </c>
      <c r="J1277" s="437" t="s">
        <v>1073</v>
      </c>
      <c r="K1277" s="437" t="s">
        <v>1082</v>
      </c>
    </row>
    <row r="1278" spans="3:11">
      <c r="C1278" s="442">
        <v>10872992.720000001</v>
      </c>
      <c r="D1278" s="442">
        <v>-8159458.4800000004</v>
      </c>
      <c r="E1278" s="437">
        <v>1.46</v>
      </c>
      <c r="F1278" s="437">
        <v>-1.1000000000000001</v>
      </c>
      <c r="G1278" s="437">
        <v>14.35</v>
      </c>
      <c r="H1278" s="437" t="s">
        <v>849</v>
      </c>
      <c r="I1278" s="437">
        <v>46</v>
      </c>
      <c r="J1278" s="437" t="s">
        <v>1073</v>
      </c>
      <c r="K1278" s="437" t="s">
        <v>1082</v>
      </c>
    </row>
    <row r="1279" spans="3:11">
      <c r="C1279" s="442">
        <v>27186750.379999999</v>
      </c>
      <c r="D1279" s="442">
        <v>-136857.07</v>
      </c>
      <c r="E1279" s="437">
        <v>3.66</v>
      </c>
      <c r="F1279" s="437">
        <v>-0.02</v>
      </c>
      <c r="G1279" s="437">
        <v>35.89</v>
      </c>
      <c r="H1279" s="437" t="s">
        <v>849</v>
      </c>
      <c r="I1279" s="437">
        <v>46</v>
      </c>
      <c r="J1279" s="437" t="s">
        <v>1083</v>
      </c>
      <c r="K1279" s="437" t="s">
        <v>1084</v>
      </c>
    </row>
    <row r="1280" spans="3:11">
      <c r="C1280" s="442">
        <v>1272751.2</v>
      </c>
      <c r="D1280" s="442">
        <v>-7085.13</v>
      </c>
      <c r="E1280" s="437">
        <v>0.17</v>
      </c>
      <c r="F1280" s="437">
        <v>0</v>
      </c>
      <c r="G1280" s="437">
        <v>1.68</v>
      </c>
      <c r="H1280" s="437" t="s">
        <v>849</v>
      </c>
      <c r="I1280" s="437">
        <v>46</v>
      </c>
      <c r="J1280" s="437" t="s">
        <v>1083</v>
      </c>
      <c r="K1280" s="437" t="s">
        <v>1084</v>
      </c>
    </row>
    <row r="1281" spans="3:11">
      <c r="C1281" s="442">
        <v>3827315.67</v>
      </c>
      <c r="D1281" s="442">
        <v>-40813.94</v>
      </c>
      <c r="E1281" s="437">
        <v>0.51</v>
      </c>
      <c r="F1281" s="437">
        <v>-0.01</v>
      </c>
      <c r="G1281" s="437">
        <v>5.05</v>
      </c>
      <c r="H1281" s="437" t="s">
        <v>849</v>
      </c>
      <c r="I1281" s="437">
        <v>46</v>
      </c>
      <c r="J1281" s="437" t="s">
        <v>1083</v>
      </c>
      <c r="K1281" s="437" t="s">
        <v>1084</v>
      </c>
    </row>
    <row r="1282" spans="3:11">
      <c r="C1282" s="442">
        <v>1604581.33</v>
      </c>
      <c r="D1282" s="442">
        <v>-13742.53</v>
      </c>
      <c r="E1282" s="437">
        <v>0.22</v>
      </c>
      <c r="F1282" s="437">
        <v>0</v>
      </c>
      <c r="G1282" s="437">
        <v>2.12</v>
      </c>
      <c r="H1282" s="437" t="s">
        <v>849</v>
      </c>
      <c r="I1282" s="437">
        <v>46</v>
      </c>
      <c r="J1282" s="437" t="s">
        <v>1083</v>
      </c>
      <c r="K1282" s="437" t="s">
        <v>1084</v>
      </c>
    </row>
    <row r="1283" spans="3:11">
      <c r="C1283" s="442">
        <v>845870.37</v>
      </c>
      <c r="D1283" s="442">
        <v>-51980.26</v>
      </c>
      <c r="E1283" s="437">
        <v>0.11</v>
      </c>
      <c r="F1283" s="437">
        <v>-0.01</v>
      </c>
      <c r="G1283" s="437">
        <v>1.1200000000000001</v>
      </c>
      <c r="H1283" s="437" t="s">
        <v>849</v>
      </c>
      <c r="I1283" s="437">
        <v>46</v>
      </c>
      <c r="J1283" s="437" t="s">
        <v>1083</v>
      </c>
      <c r="K1283" s="437" t="s">
        <v>1084</v>
      </c>
    </row>
    <row r="1284" spans="3:11">
      <c r="C1284" s="442">
        <v>1613112.23</v>
      </c>
      <c r="D1284" s="442">
        <v>-6921.2</v>
      </c>
      <c r="E1284" s="437">
        <v>0.22</v>
      </c>
      <c r="F1284" s="437">
        <v>0</v>
      </c>
      <c r="G1284" s="437">
        <v>2.13</v>
      </c>
      <c r="H1284" s="437" t="s">
        <v>849</v>
      </c>
      <c r="I1284" s="437">
        <v>46</v>
      </c>
      <c r="J1284" s="437" t="s">
        <v>1083</v>
      </c>
      <c r="K1284" s="437" t="s">
        <v>1085</v>
      </c>
    </row>
    <row r="1285" spans="3:11">
      <c r="C1285" s="442">
        <v>631257.18999999994</v>
      </c>
      <c r="D1285" s="442">
        <v>-1603.67</v>
      </c>
      <c r="E1285" s="437">
        <v>0.08</v>
      </c>
      <c r="F1285" s="437">
        <v>0</v>
      </c>
      <c r="G1285" s="437">
        <v>0.83</v>
      </c>
      <c r="H1285" s="437" t="s">
        <v>849</v>
      </c>
      <c r="I1285" s="437">
        <v>46</v>
      </c>
      <c r="J1285" s="437" t="s">
        <v>1083</v>
      </c>
      <c r="K1285" s="437" t="s">
        <v>1085</v>
      </c>
    </row>
    <row r="1286" spans="3:11">
      <c r="C1286" s="442">
        <v>744691.28</v>
      </c>
      <c r="D1286" s="442">
        <v>-9399.77</v>
      </c>
      <c r="E1286" s="437">
        <v>0.1</v>
      </c>
      <c r="F1286" s="437">
        <v>0</v>
      </c>
      <c r="G1286" s="437">
        <v>0.98</v>
      </c>
      <c r="H1286" s="437" t="s">
        <v>849</v>
      </c>
      <c r="I1286" s="437">
        <v>46</v>
      </c>
      <c r="J1286" s="437" t="s">
        <v>1083</v>
      </c>
      <c r="K1286" s="437" t="s">
        <v>1085</v>
      </c>
    </row>
    <row r="1287" spans="3:11">
      <c r="C1287" s="442">
        <v>68254949.659999996</v>
      </c>
      <c r="D1287" s="442">
        <v>-299585.44</v>
      </c>
      <c r="E1287" s="437">
        <v>9.18</v>
      </c>
      <c r="F1287" s="437">
        <v>-0.04</v>
      </c>
      <c r="G1287" s="437">
        <v>90.1</v>
      </c>
      <c r="H1287" s="437" t="s">
        <v>849</v>
      </c>
      <c r="I1287" s="437">
        <v>46</v>
      </c>
      <c r="J1287" s="437" t="s">
        <v>1086</v>
      </c>
      <c r="K1287" s="437" t="s">
        <v>1087</v>
      </c>
    </row>
    <row r="1288" spans="3:11">
      <c r="C1288" s="442">
        <v>36542040.520000003</v>
      </c>
      <c r="D1288" s="442">
        <v>-158180.62</v>
      </c>
      <c r="E1288" s="437">
        <v>4.91</v>
      </c>
      <c r="F1288" s="437">
        <v>-0.02</v>
      </c>
      <c r="G1288" s="437">
        <v>48.24</v>
      </c>
      <c r="H1288" s="437" t="s">
        <v>849</v>
      </c>
      <c r="I1288" s="437">
        <v>46</v>
      </c>
      <c r="J1288" s="437" t="s">
        <v>1086</v>
      </c>
      <c r="K1288" s="437" t="s">
        <v>1087</v>
      </c>
    </row>
    <row r="1289" spans="3:11">
      <c r="C1289" s="442">
        <v>358705.23</v>
      </c>
      <c r="D1289" s="442">
        <v>-2115.67</v>
      </c>
      <c r="E1289" s="437">
        <v>0.05</v>
      </c>
      <c r="F1289" s="437">
        <v>0</v>
      </c>
      <c r="G1289" s="437">
        <v>0.47</v>
      </c>
      <c r="H1289" s="437" t="s">
        <v>849</v>
      </c>
      <c r="I1289" s="437">
        <v>46</v>
      </c>
      <c r="J1289" s="437" t="s">
        <v>1086</v>
      </c>
      <c r="K1289" s="437" t="s">
        <v>1087</v>
      </c>
    </row>
    <row r="1290" spans="3:11">
      <c r="C1290" s="442">
        <v>20851815.18</v>
      </c>
      <c r="D1290" s="442">
        <v>-116476.4</v>
      </c>
      <c r="E1290" s="437">
        <v>2.8</v>
      </c>
      <c r="F1290" s="437">
        <v>-0.02</v>
      </c>
      <c r="G1290" s="437">
        <v>27.52</v>
      </c>
      <c r="H1290" s="437" t="s">
        <v>849</v>
      </c>
      <c r="I1290" s="437">
        <v>46</v>
      </c>
      <c r="J1290" s="437" t="s">
        <v>1086</v>
      </c>
      <c r="K1290" s="437" t="s">
        <v>1087</v>
      </c>
    </row>
    <row r="1291" spans="3:11">
      <c r="C1291" s="442">
        <v>79026871.340000004</v>
      </c>
      <c r="D1291" s="442">
        <v>-767884.94</v>
      </c>
      <c r="E1291" s="437">
        <v>10.63</v>
      </c>
      <c r="F1291" s="437">
        <v>-0.1</v>
      </c>
      <c r="G1291" s="437">
        <v>104.32</v>
      </c>
      <c r="H1291" s="437" t="s">
        <v>849</v>
      </c>
      <c r="I1291" s="437">
        <v>46</v>
      </c>
      <c r="J1291" s="437" t="s">
        <v>1086</v>
      </c>
      <c r="K1291" s="437" t="s">
        <v>1087</v>
      </c>
    </row>
    <row r="1292" spans="3:11">
      <c r="C1292" s="442">
        <v>3255836.37</v>
      </c>
      <c r="D1292" s="442">
        <v>-64435.14</v>
      </c>
      <c r="E1292" s="437">
        <v>0.44</v>
      </c>
      <c r="F1292" s="437">
        <v>-0.01</v>
      </c>
      <c r="G1292" s="437">
        <v>4.3</v>
      </c>
      <c r="H1292" s="437" t="s">
        <v>849</v>
      </c>
      <c r="I1292" s="437">
        <v>46</v>
      </c>
      <c r="J1292" s="437" t="s">
        <v>1086</v>
      </c>
      <c r="K1292" s="437" t="s">
        <v>1087</v>
      </c>
    </row>
    <row r="1293" spans="3:11">
      <c r="C1293" s="442">
        <v>50542154.549999997</v>
      </c>
      <c r="D1293" s="442">
        <v>-1280080.19</v>
      </c>
      <c r="E1293" s="437">
        <v>6.8</v>
      </c>
      <c r="F1293" s="437">
        <v>-0.17</v>
      </c>
      <c r="G1293" s="437">
        <v>66.72</v>
      </c>
      <c r="H1293" s="437" t="s">
        <v>849</v>
      </c>
      <c r="I1293" s="437">
        <v>46</v>
      </c>
      <c r="J1293" s="437" t="s">
        <v>1086</v>
      </c>
      <c r="K1293" s="437" t="s">
        <v>1087</v>
      </c>
    </row>
    <row r="1294" spans="3:11">
      <c r="C1294" s="442">
        <v>2278692.29</v>
      </c>
      <c r="D1294" s="442">
        <v>-47703.39</v>
      </c>
      <c r="E1294" s="437">
        <v>0.31</v>
      </c>
      <c r="F1294" s="437">
        <v>-0.01</v>
      </c>
      <c r="G1294" s="437">
        <v>3.01</v>
      </c>
      <c r="H1294" s="437" t="s">
        <v>849</v>
      </c>
      <c r="I1294" s="437">
        <v>46</v>
      </c>
      <c r="J1294" s="437" t="s">
        <v>1086</v>
      </c>
      <c r="K1294" s="437" t="s">
        <v>1087</v>
      </c>
    </row>
    <row r="1295" spans="3:11">
      <c r="C1295" s="442">
        <v>702538.29</v>
      </c>
      <c r="D1295" s="442">
        <v>-89898.86</v>
      </c>
      <c r="E1295" s="437">
        <v>0.09</v>
      </c>
      <c r="F1295" s="437">
        <v>-0.01</v>
      </c>
      <c r="G1295" s="437">
        <v>0.93</v>
      </c>
      <c r="H1295" s="437" t="s">
        <v>849</v>
      </c>
      <c r="I1295" s="437">
        <v>46</v>
      </c>
      <c r="J1295" s="437" t="s">
        <v>1086</v>
      </c>
      <c r="K1295" s="437" t="s">
        <v>1087</v>
      </c>
    </row>
    <row r="1296" spans="3:11">
      <c r="C1296" s="442">
        <v>3722291.74</v>
      </c>
      <c r="D1296" s="442">
        <v>-85351.64</v>
      </c>
      <c r="E1296" s="437">
        <v>0.5</v>
      </c>
      <c r="F1296" s="437">
        <v>-0.01</v>
      </c>
      <c r="G1296" s="437">
        <v>4.91</v>
      </c>
      <c r="H1296" s="437" t="s">
        <v>849</v>
      </c>
      <c r="I1296" s="437">
        <v>46</v>
      </c>
      <c r="J1296" s="437" t="s">
        <v>1086</v>
      </c>
      <c r="K1296" s="437" t="s">
        <v>1087</v>
      </c>
    </row>
    <row r="1297" spans="3:11">
      <c r="C1297" s="442">
        <v>4405962.76</v>
      </c>
      <c r="D1297" s="442">
        <v>-1833267.06</v>
      </c>
      <c r="E1297" s="437">
        <v>0.59</v>
      </c>
      <c r="F1297" s="437">
        <v>-0.25</v>
      </c>
      <c r="G1297" s="437">
        <v>5.82</v>
      </c>
      <c r="H1297" s="437" t="s">
        <v>849</v>
      </c>
      <c r="I1297" s="437">
        <v>46</v>
      </c>
      <c r="J1297" s="437" t="s">
        <v>1086</v>
      </c>
      <c r="K1297" s="437" t="s">
        <v>1087</v>
      </c>
    </row>
    <row r="1298" spans="3:11">
      <c r="C1298" s="442">
        <v>9735793.0399999991</v>
      </c>
      <c r="D1298" s="442">
        <v>-26806.19</v>
      </c>
      <c r="E1298" s="437">
        <v>1.31</v>
      </c>
      <c r="F1298" s="437">
        <v>0</v>
      </c>
      <c r="G1298" s="437">
        <v>12.85</v>
      </c>
      <c r="H1298" s="437" t="s">
        <v>849</v>
      </c>
      <c r="I1298" s="437">
        <v>46</v>
      </c>
      <c r="J1298" s="437" t="s">
        <v>1086</v>
      </c>
      <c r="K1298" s="437" t="s">
        <v>1088</v>
      </c>
    </row>
    <row r="1299" spans="3:11">
      <c r="C1299" s="442">
        <v>785838.73</v>
      </c>
      <c r="D1299" s="442">
        <v>-2478.27</v>
      </c>
      <c r="E1299" s="437">
        <v>0.11</v>
      </c>
      <c r="F1299" s="437">
        <v>0</v>
      </c>
      <c r="G1299" s="437">
        <v>1.04</v>
      </c>
      <c r="H1299" s="437" t="s">
        <v>849</v>
      </c>
      <c r="I1299" s="437">
        <v>46</v>
      </c>
      <c r="J1299" s="437" t="s">
        <v>1086</v>
      </c>
      <c r="K1299" s="437" t="s">
        <v>1088</v>
      </c>
    </row>
    <row r="1300" spans="3:11">
      <c r="C1300" s="442">
        <v>307549.55</v>
      </c>
      <c r="D1300" s="437">
        <v>-667.32</v>
      </c>
      <c r="E1300" s="437">
        <v>0.04</v>
      </c>
      <c r="F1300" s="437">
        <v>0</v>
      </c>
      <c r="G1300" s="437">
        <v>0.41</v>
      </c>
      <c r="H1300" s="437" t="s">
        <v>849</v>
      </c>
      <c r="I1300" s="437">
        <v>46</v>
      </c>
      <c r="J1300" s="437" t="s">
        <v>1086</v>
      </c>
      <c r="K1300" s="437" t="s">
        <v>1088</v>
      </c>
    </row>
    <row r="1301" spans="3:11">
      <c r="C1301" s="442">
        <v>1903012.82</v>
      </c>
      <c r="D1301" s="442">
        <v>-32348.28</v>
      </c>
      <c r="E1301" s="437">
        <v>0.26</v>
      </c>
      <c r="F1301" s="437">
        <v>0</v>
      </c>
      <c r="G1301" s="437">
        <v>2.5099999999999998</v>
      </c>
      <c r="H1301" s="437" t="s">
        <v>849</v>
      </c>
      <c r="I1301" s="437">
        <v>46</v>
      </c>
      <c r="J1301" s="437" t="s">
        <v>1086</v>
      </c>
      <c r="K1301" s="437" t="s">
        <v>1088</v>
      </c>
    </row>
    <row r="1302" spans="3:11">
      <c r="C1302" s="437">
        <v>959.48</v>
      </c>
      <c r="D1302" s="437">
        <v>-88.99</v>
      </c>
      <c r="E1302" s="437">
        <v>0</v>
      </c>
      <c r="F1302" s="437">
        <v>0</v>
      </c>
      <c r="G1302" s="437">
        <v>0</v>
      </c>
      <c r="H1302" s="437" t="s">
        <v>849</v>
      </c>
      <c r="I1302" s="437">
        <v>46</v>
      </c>
      <c r="J1302" s="437" t="s">
        <v>1086</v>
      </c>
      <c r="K1302" s="437" t="s">
        <v>1088</v>
      </c>
    </row>
    <row r="1303" spans="3:11">
      <c r="C1303" s="442">
        <v>16088805.49</v>
      </c>
      <c r="D1303" s="442">
        <v>-59891.29</v>
      </c>
      <c r="E1303" s="437">
        <v>2.16</v>
      </c>
      <c r="F1303" s="437">
        <v>-0.01</v>
      </c>
      <c r="G1303" s="437">
        <v>21.24</v>
      </c>
      <c r="H1303" s="437" t="s">
        <v>849</v>
      </c>
      <c r="I1303" s="437">
        <v>46</v>
      </c>
      <c r="J1303" s="437" t="s">
        <v>1086</v>
      </c>
      <c r="K1303" s="437" t="s">
        <v>1089</v>
      </c>
    </row>
    <row r="1304" spans="3:11">
      <c r="C1304" s="442">
        <v>417472.17</v>
      </c>
      <c r="D1304" s="442">
        <v>-2274.9</v>
      </c>
      <c r="E1304" s="437">
        <v>0.06</v>
      </c>
      <c r="F1304" s="437">
        <v>0</v>
      </c>
      <c r="G1304" s="437">
        <v>0.55000000000000004</v>
      </c>
      <c r="H1304" s="437" t="s">
        <v>849</v>
      </c>
      <c r="I1304" s="437">
        <v>46</v>
      </c>
      <c r="J1304" s="437" t="s">
        <v>1086</v>
      </c>
      <c r="K1304" s="437" t="s">
        <v>1089</v>
      </c>
    </row>
    <row r="1305" spans="3:11">
      <c r="C1305" s="442">
        <v>15553826.189999999</v>
      </c>
      <c r="D1305" s="442">
        <v>-39491.75</v>
      </c>
      <c r="E1305" s="437">
        <v>2.09</v>
      </c>
      <c r="F1305" s="437">
        <v>-0.01</v>
      </c>
      <c r="G1305" s="437">
        <v>20.53</v>
      </c>
      <c r="H1305" s="437" t="s">
        <v>849</v>
      </c>
      <c r="I1305" s="437">
        <v>46</v>
      </c>
      <c r="J1305" s="437" t="s">
        <v>1086</v>
      </c>
      <c r="K1305" s="437" t="s">
        <v>1089</v>
      </c>
    </row>
    <row r="1306" spans="3:11">
      <c r="C1306" s="442">
        <v>1095206.07</v>
      </c>
      <c r="D1306" s="442">
        <v>-8753.3799999999992</v>
      </c>
      <c r="E1306" s="437">
        <v>0.15</v>
      </c>
      <c r="F1306" s="437">
        <v>0</v>
      </c>
      <c r="G1306" s="437">
        <v>1.45</v>
      </c>
      <c r="H1306" s="437" t="s">
        <v>849</v>
      </c>
      <c r="I1306" s="437">
        <v>46</v>
      </c>
      <c r="J1306" s="437" t="s">
        <v>1086</v>
      </c>
      <c r="K1306" s="437" t="s">
        <v>1089</v>
      </c>
    </row>
    <row r="1307" spans="3:11">
      <c r="C1307" s="442">
        <v>1342546.14</v>
      </c>
      <c r="D1307" s="442">
        <v>-16860.04</v>
      </c>
      <c r="E1307" s="437">
        <v>0.18</v>
      </c>
      <c r="F1307" s="437">
        <v>0</v>
      </c>
      <c r="G1307" s="437">
        <v>1.77</v>
      </c>
      <c r="H1307" s="437" t="s">
        <v>849</v>
      </c>
      <c r="I1307" s="437">
        <v>46</v>
      </c>
      <c r="J1307" s="437" t="s">
        <v>1086</v>
      </c>
      <c r="K1307" s="437" t="s">
        <v>1089</v>
      </c>
    </row>
    <row r="1308" spans="3:11">
      <c r="C1308" s="442">
        <v>5677251.1699999999</v>
      </c>
      <c r="D1308" s="442">
        <v>-305768.42</v>
      </c>
      <c r="E1308" s="437">
        <v>0.76</v>
      </c>
      <c r="F1308" s="437">
        <v>-0.04</v>
      </c>
      <c r="G1308" s="437">
        <v>7.49</v>
      </c>
      <c r="H1308" s="437" t="s">
        <v>849</v>
      </c>
      <c r="I1308" s="437">
        <v>46</v>
      </c>
      <c r="J1308" s="437" t="s">
        <v>1086</v>
      </c>
      <c r="K1308" s="437" t="s">
        <v>1089</v>
      </c>
    </row>
    <row r="1309" spans="3:11">
      <c r="C1309" s="442">
        <v>8113703.9800000004</v>
      </c>
      <c r="D1309" s="442">
        <v>-504458.01</v>
      </c>
      <c r="E1309" s="437">
        <v>1.0900000000000001</v>
      </c>
      <c r="F1309" s="437">
        <v>-7.0000000000000007E-2</v>
      </c>
      <c r="G1309" s="437">
        <v>10.71</v>
      </c>
      <c r="H1309" s="437" t="s">
        <v>849</v>
      </c>
      <c r="I1309" s="437">
        <v>46</v>
      </c>
      <c r="J1309" s="437" t="s">
        <v>1086</v>
      </c>
      <c r="K1309" s="437" t="s">
        <v>1089</v>
      </c>
    </row>
    <row r="1310" spans="3:11">
      <c r="C1310" s="442">
        <v>11132.34</v>
      </c>
      <c r="D1310" s="437">
        <v>-63.86</v>
      </c>
      <c r="E1310" s="437">
        <v>0</v>
      </c>
      <c r="F1310" s="437">
        <v>0</v>
      </c>
      <c r="G1310" s="437">
        <v>0.01</v>
      </c>
      <c r="H1310" s="437" t="s">
        <v>849</v>
      </c>
      <c r="I1310" s="437">
        <v>46</v>
      </c>
      <c r="J1310" s="437" t="s">
        <v>1086</v>
      </c>
      <c r="K1310" s="437" t="s">
        <v>1090</v>
      </c>
    </row>
    <row r="1311" spans="3:11">
      <c r="C1311" s="442">
        <v>1310737.31</v>
      </c>
      <c r="D1311" s="442">
        <v>-9115.06</v>
      </c>
      <c r="E1311" s="437">
        <v>0.18</v>
      </c>
      <c r="F1311" s="437">
        <v>0</v>
      </c>
      <c r="G1311" s="437">
        <v>1.73</v>
      </c>
      <c r="H1311" s="437" t="s">
        <v>849</v>
      </c>
      <c r="I1311" s="437">
        <v>46</v>
      </c>
      <c r="J1311" s="437" t="s">
        <v>1086</v>
      </c>
      <c r="K1311" s="437" t="s">
        <v>1091</v>
      </c>
    </row>
    <row r="1312" spans="3:11">
      <c r="C1312" s="442">
        <v>28415.82</v>
      </c>
      <c r="D1312" s="437">
        <v>-268.33</v>
      </c>
      <c r="E1312" s="437">
        <v>0</v>
      </c>
      <c r="F1312" s="437">
        <v>0</v>
      </c>
      <c r="G1312" s="437">
        <v>0.04</v>
      </c>
      <c r="H1312" s="437" t="s">
        <v>849</v>
      </c>
      <c r="I1312" s="437">
        <v>46</v>
      </c>
      <c r="J1312" s="437" t="s">
        <v>1086</v>
      </c>
      <c r="K1312" s="437" t="s">
        <v>1091</v>
      </c>
    </row>
    <row r="1313" spans="3:11">
      <c r="C1313" s="442">
        <v>1594854.93</v>
      </c>
      <c r="D1313" s="442">
        <v>-139615.24</v>
      </c>
      <c r="E1313" s="437">
        <v>0.21</v>
      </c>
      <c r="F1313" s="437">
        <v>-0.02</v>
      </c>
      <c r="G1313" s="437">
        <v>2.11</v>
      </c>
      <c r="H1313" s="437" t="s">
        <v>849</v>
      </c>
      <c r="I1313" s="437">
        <v>46</v>
      </c>
      <c r="J1313" s="437" t="s">
        <v>1086</v>
      </c>
      <c r="K1313" s="437" t="s">
        <v>1091</v>
      </c>
    </row>
    <row r="1314" spans="3:11">
      <c r="C1314" s="442">
        <v>85681.32</v>
      </c>
      <c r="D1314" s="437">
        <v>-336.69</v>
      </c>
      <c r="E1314" s="437">
        <v>0.01</v>
      </c>
      <c r="F1314" s="437">
        <v>0</v>
      </c>
      <c r="G1314" s="437">
        <v>0.11</v>
      </c>
      <c r="H1314" s="437" t="s">
        <v>849</v>
      </c>
      <c r="I1314" s="437">
        <v>46</v>
      </c>
      <c r="J1314" s="437" t="s">
        <v>1086</v>
      </c>
      <c r="K1314" s="437" t="s">
        <v>1092</v>
      </c>
    </row>
    <row r="1315" spans="3:11">
      <c r="C1315" s="442">
        <v>111822944.34999999</v>
      </c>
      <c r="D1315" s="442">
        <v>-661359.34</v>
      </c>
      <c r="E1315" s="437">
        <v>15.04</v>
      </c>
      <c r="F1315" s="437">
        <v>-0.09</v>
      </c>
      <c r="G1315" s="437">
        <v>147.61000000000001</v>
      </c>
      <c r="H1315" s="437" t="s">
        <v>849</v>
      </c>
      <c r="I1315" s="437">
        <v>46</v>
      </c>
      <c r="J1315" s="437" t="s">
        <v>1086</v>
      </c>
      <c r="K1315" s="437" t="s">
        <v>1092</v>
      </c>
    </row>
    <row r="1316" spans="3:11">
      <c r="C1316" s="442">
        <v>474742.13</v>
      </c>
      <c r="D1316" s="442">
        <v>-1720.08</v>
      </c>
      <c r="E1316" s="437">
        <v>0.06</v>
      </c>
      <c r="F1316" s="437">
        <v>0</v>
      </c>
      <c r="G1316" s="437">
        <v>0.63</v>
      </c>
      <c r="H1316" s="437" t="s">
        <v>849</v>
      </c>
      <c r="I1316" s="437">
        <v>46</v>
      </c>
      <c r="J1316" s="437" t="s">
        <v>1086</v>
      </c>
      <c r="K1316" s="437" t="s">
        <v>1092</v>
      </c>
    </row>
    <row r="1317" spans="3:11">
      <c r="C1317" s="442">
        <v>42398396.549999997</v>
      </c>
      <c r="D1317" s="442">
        <v>-241213.08</v>
      </c>
      <c r="E1317" s="437">
        <v>5.7</v>
      </c>
      <c r="F1317" s="437">
        <v>-0.03</v>
      </c>
      <c r="G1317" s="437">
        <v>55.97</v>
      </c>
      <c r="H1317" s="437" t="s">
        <v>849</v>
      </c>
      <c r="I1317" s="437">
        <v>46</v>
      </c>
      <c r="J1317" s="437" t="s">
        <v>1086</v>
      </c>
      <c r="K1317" s="437" t="s">
        <v>1093</v>
      </c>
    </row>
    <row r="1318" spans="3:11">
      <c r="C1318" s="442">
        <v>253298.95</v>
      </c>
      <c r="D1318" s="442">
        <v>-1387.71</v>
      </c>
      <c r="E1318" s="437">
        <v>0.03</v>
      </c>
      <c r="F1318" s="437">
        <v>0</v>
      </c>
      <c r="G1318" s="437">
        <v>0.33</v>
      </c>
      <c r="H1318" s="437" t="s">
        <v>849</v>
      </c>
      <c r="I1318" s="437">
        <v>46</v>
      </c>
      <c r="J1318" s="437" t="s">
        <v>1086</v>
      </c>
      <c r="K1318" s="437" t="s">
        <v>1093</v>
      </c>
    </row>
    <row r="1319" spans="3:11">
      <c r="C1319" s="442">
        <v>507497.84</v>
      </c>
      <c r="D1319" s="442">
        <v>-1718.37</v>
      </c>
      <c r="E1319" s="437">
        <v>7.0000000000000007E-2</v>
      </c>
      <c r="F1319" s="437">
        <v>0</v>
      </c>
      <c r="G1319" s="437">
        <v>0.67</v>
      </c>
      <c r="H1319" s="437" t="s">
        <v>849</v>
      </c>
      <c r="I1319" s="437">
        <v>46</v>
      </c>
      <c r="J1319" s="437" t="s">
        <v>1086</v>
      </c>
      <c r="K1319" s="437" t="s">
        <v>1093</v>
      </c>
    </row>
    <row r="1320" spans="3:11">
      <c r="C1320" s="442">
        <v>6961954.0300000003</v>
      </c>
      <c r="D1320" s="442">
        <v>-26543.52</v>
      </c>
      <c r="E1320" s="437">
        <v>0.94</v>
      </c>
      <c r="F1320" s="437">
        <v>0</v>
      </c>
      <c r="G1320" s="437">
        <v>9.19</v>
      </c>
      <c r="H1320" s="437" t="s">
        <v>849</v>
      </c>
      <c r="I1320" s="437">
        <v>46</v>
      </c>
      <c r="J1320" s="437" t="s">
        <v>1086</v>
      </c>
      <c r="K1320" s="437" t="s">
        <v>1093</v>
      </c>
    </row>
    <row r="1321" spans="3:11">
      <c r="C1321" s="442">
        <v>8087805.0499999998</v>
      </c>
      <c r="D1321" s="442">
        <v>-77255.240000000005</v>
      </c>
      <c r="E1321" s="437">
        <v>1.0900000000000001</v>
      </c>
      <c r="F1321" s="437">
        <v>-0.01</v>
      </c>
      <c r="G1321" s="437">
        <v>10.68</v>
      </c>
      <c r="H1321" s="437" t="s">
        <v>849</v>
      </c>
      <c r="I1321" s="437">
        <v>46</v>
      </c>
      <c r="J1321" s="437" t="s">
        <v>1086</v>
      </c>
      <c r="K1321" s="437" t="s">
        <v>1093</v>
      </c>
    </row>
    <row r="1322" spans="3:11">
      <c r="C1322" s="442">
        <v>2643150.85</v>
      </c>
      <c r="D1322" s="442">
        <v>-50387.54</v>
      </c>
      <c r="E1322" s="437">
        <v>0.36</v>
      </c>
      <c r="F1322" s="437">
        <v>-0.01</v>
      </c>
      <c r="G1322" s="437">
        <v>3.49</v>
      </c>
      <c r="H1322" s="437" t="s">
        <v>849</v>
      </c>
      <c r="I1322" s="437">
        <v>46</v>
      </c>
      <c r="J1322" s="437" t="s">
        <v>1086</v>
      </c>
      <c r="K1322" s="437" t="s">
        <v>1093</v>
      </c>
    </row>
    <row r="1323" spans="3:11">
      <c r="C1323" s="442">
        <v>522068.98</v>
      </c>
      <c r="D1323" s="442">
        <v>-6853.34</v>
      </c>
      <c r="E1323" s="437">
        <v>7.0000000000000007E-2</v>
      </c>
      <c r="F1323" s="437">
        <v>0</v>
      </c>
      <c r="G1323" s="437">
        <v>0.69</v>
      </c>
      <c r="H1323" s="437" t="s">
        <v>849</v>
      </c>
      <c r="I1323" s="437">
        <v>46</v>
      </c>
      <c r="J1323" s="437" t="s">
        <v>1086</v>
      </c>
      <c r="K1323" s="437" t="s">
        <v>1093</v>
      </c>
    </row>
    <row r="1324" spans="3:11">
      <c r="C1324" s="442">
        <v>5862262.9299999997</v>
      </c>
      <c r="D1324" s="442">
        <v>-293455.7</v>
      </c>
      <c r="E1324" s="437">
        <v>0.79</v>
      </c>
      <c r="F1324" s="437">
        <v>-0.04</v>
      </c>
      <c r="G1324" s="437">
        <v>7.74</v>
      </c>
      <c r="H1324" s="437" t="s">
        <v>849</v>
      </c>
      <c r="I1324" s="437">
        <v>46</v>
      </c>
      <c r="J1324" s="437" t="s">
        <v>1086</v>
      </c>
      <c r="K1324" s="437" t="s">
        <v>1093</v>
      </c>
    </row>
    <row r="1325" spans="3:11">
      <c r="C1325" s="442">
        <v>1596272.1</v>
      </c>
      <c r="D1325" s="442">
        <v>-79432.89</v>
      </c>
      <c r="E1325" s="437">
        <v>0.21</v>
      </c>
      <c r="F1325" s="437">
        <v>-0.01</v>
      </c>
      <c r="G1325" s="437">
        <v>2.11</v>
      </c>
      <c r="H1325" s="437" t="s">
        <v>849</v>
      </c>
      <c r="I1325" s="437">
        <v>46</v>
      </c>
      <c r="J1325" s="437" t="s">
        <v>1086</v>
      </c>
      <c r="K1325" s="437" t="s">
        <v>1093</v>
      </c>
    </row>
    <row r="1326" spans="3:11">
      <c r="C1326" s="442">
        <v>284286006.81999999</v>
      </c>
      <c r="D1326" s="442">
        <v>-1227306.1399999999</v>
      </c>
      <c r="E1326" s="437">
        <v>38.229999999999997</v>
      </c>
      <c r="F1326" s="437">
        <v>-0.17</v>
      </c>
      <c r="G1326" s="437">
        <v>375.26</v>
      </c>
      <c r="H1326" s="437" t="s">
        <v>849</v>
      </c>
      <c r="I1326" s="437">
        <v>46</v>
      </c>
      <c r="J1326" s="437" t="s">
        <v>1094</v>
      </c>
      <c r="K1326" s="437" t="s">
        <v>1095</v>
      </c>
    </row>
    <row r="1327" spans="3:11">
      <c r="C1327" s="442">
        <v>699296.79</v>
      </c>
      <c r="D1327" s="442">
        <v>-2188.4899999999998</v>
      </c>
      <c r="E1327" s="437">
        <v>0.09</v>
      </c>
      <c r="F1327" s="437">
        <v>0</v>
      </c>
      <c r="G1327" s="437">
        <v>0.92</v>
      </c>
      <c r="H1327" s="437" t="s">
        <v>849</v>
      </c>
      <c r="I1327" s="437">
        <v>46</v>
      </c>
      <c r="J1327" s="437" t="s">
        <v>1094</v>
      </c>
      <c r="K1327" s="437" t="s">
        <v>1095</v>
      </c>
    </row>
    <row r="1328" spans="3:11">
      <c r="C1328" s="442">
        <v>1220474.49</v>
      </c>
      <c r="D1328" s="442">
        <v>-8644.57</v>
      </c>
      <c r="E1328" s="437">
        <v>0.16</v>
      </c>
      <c r="F1328" s="437">
        <v>0</v>
      </c>
      <c r="G1328" s="437">
        <v>1.61</v>
      </c>
      <c r="H1328" s="437" t="s">
        <v>849</v>
      </c>
      <c r="I1328" s="437">
        <v>46</v>
      </c>
      <c r="J1328" s="437" t="s">
        <v>1094</v>
      </c>
      <c r="K1328" s="437" t="s">
        <v>1095</v>
      </c>
    </row>
    <row r="1329" spans="3:11">
      <c r="C1329" s="442">
        <v>5939275.7599999998</v>
      </c>
      <c r="D1329" s="442">
        <v>-73194.509999999995</v>
      </c>
      <c r="E1329" s="437">
        <v>0.8</v>
      </c>
      <c r="F1329" s="437">
        <v>-0.01</v>
      </c>
      <c r="G1329" s="437">
        <v>7.84</v>
      </c>
      <c r="H1329" s="437" t="s">
        <v>849</v>
      </c>
      <c r="I1329" s="437">
        <v>46</v>
      </c>
      <c r="J1329" s="437" t="s">
        <v>1094</v>
      </c>
      <c r="K1329" s="437" t="s">
        <v>1095</v>
      </c>
    </row>
    <row r="1330" spans="3:11">
      <c r="C1330" s="442">
        <v>913001.57</v>
      </c>
      <c r="D1330" s="442">
        <v>-11727.33</v>
      </c>
      <c r="E1330" s="437">
        <v>0.12</v>
      </c>
      <c r="F1330" s="437">
        <v>0</v>
      </c>
      <c r="G1330" s="437">
        <v>1.21</v>
      </c>
      <c r="H1330" s="437" t="s">
        <v>849</v>
      </c>
      <c r="I1330" s="437">
        <v>46</v>
      </c>
      <c r="J1330" s="437" t="s">
        <v>1094</v>
      </c>
      <c r="K1330" s="437" t="s">
        <v>1095</v>
      </c>
    </row>
    <row r="1331" spans="3:11">
      <c r="C1331" s="442">
        <v>965316.15</v>
      </c>
      <c r="D1331" s="442">
        <v>-17629.419999999998</v>
      </c>
      <c r="E1331" s="437">
        <v>0.13</v>
      </c>
      <c r="F1331" s="437">
        <v>0</v>
      </c>
      <c r="G1331" s="437">
        <v>1.27</v>
      </c>
      <c r="H1331" s="437" t="s">
        <v>849</v>
      </c>
      <c r="I1331" s="437">
        <v>46</v>
      </c>
      <c r="J1331" s="437" t="s">
        <v>1094</v>
      </c>
      <c r="K1331" s="437" t="s">
        <v>1095</v>
      </c>
    </row>
    <row r="1332" spans="3:11">
      <c r="C1332" s="437">
        <v>149.54</v>
      </c>
      <c r="D1332" s="437">
        <v>-87.51</v>
      </c>
      <c r="E1332" s="437">
        <v>0</v>
      </c>
      <c r="F1332" s="437">
        <v>0</v>
      </c>
      <c r="G1332" s="437">
        <v>0</v>
      </c>
      <c r="H1332" s="437" t="s">
        <v>849</v>
      </c>
      <c r="I1332" s="437">
        <v>46</v>
      </c>
      <c r="J1332" s="437" t="s">
        <v>1094</v>
      </c>
      <c r="K1332" s="437" t="s">
        <v>1095</v>
      </c>
    </row>
    <row r="1333" spans="3:11">
      <c r="C1333" s="442">
        <v>7487020.2999999998</v>
      </c>
      <c r="D1333" s="442">
        <v>-24125.599999999999</v>
      </c>
      <c r="E1333" s="437">
        <v>1.01</v>
      </c>
      <c r="F1333" s="437">
        <v>0</v>
      </c>
      <c r="G1333" s="437">
        <v>9.8800000000000008</v>
      </c>
      <c r="H1333" s="437" t="s">
        <v>849</v>
      </c>
      <c r="I1333" s="437">
        <v>46</v>
      </c>
      <c r="J1333" s="437" t="s">
        <v>1094</v>
      </c>
      <c r="K1333" s="437" t="s">
        <v>1096</v>
      </c>
    </row>
    <row r="1334" spans="3:11">
      <c r="C1334" s="442">
        <v>3419702.38</v>
      </c>
      <c r="D1334" s="442">
        <v>-37341.370000000003</v>
      </c>
      <c r="E1334" s="437">
        <v>0.46</v>
      </c>
      <c r="F1334" s="437">
        <v>-0.01</v>
      </c>
      <c r="G1334" s="437">
        <v>4.51</v>
      </c>
      <c r="H1334" s="437" t="s">
        <v>849</v>
      </c>
      <c r="I1334" s="437">
        <v>46</v>
      </c>
      <c r="J1334" s="437" t="s">
        <v>1094</v>
      </c>
      <c r="K1334" s="437" t="s">
        <v>1096</v>
      </c>
    </row>
    <row r="1335" spans="3:11">
      <c r="C1335" s="442">
        <v>2345286.62</v>
      </c>
      <c r="D1335" s="442">
        <v>-21513.71</v>
      </c>
      <c r="E1335" s="437">
        <v>0.32</v>
      </c>
      <c r="F1335" s="437">
        <v>0</v>
      </c>
      <c r="G1335" s="437">
        <v>3.1</v>
      </c>
      <c r="H1335" s="437" t="s">
        <v>849</v>
      </c>
      <c r="I1335" s="437">
        <v>46</v>
      </c>
      <c r="J1335" s="437" t="s">
        <v>1094</v>
      </c>
      <c r="K1335" s="437" t="s">
        <v>1096</v>
      </c>
    </row>
    <row r="1336" spans="3:11">
      <c r="C1336" s="442">
        <v>198691649.13999999</v>
      </c>
      <c r="D1336" s="442">
        <v>-1004617.67</v>
      </c>
      <c r="E1336" s="437">
        <v>26.72</v>
      </c>
      <c r="F1336" s="437">
        <v>-0.14000000000000001</v>
      </c>
      <c r="G1336" s="437">
        <v>262.27</v>
      </c>
      <c r="H1336" s="437" t="s">
        <v>849</v>
      </c>
      <c r="I1336" s="437">
        <v>46</v>
      </c>
      <c r="J1336" s="437" t="s">
        <v>1094</v>
      </c>
      <c r="K1336" s="437" t="s">
        <v>1097</v>
      </c>
    </row>
    <row r="1337" spans="3:11">
      <c r="C1337" s="442">
        <v>1507363.15</v>
      </c>
      <c r="D1337" s="442">
        <v>-5687.02</v>
      </c>
      <c r="E1337" s="437">
        <v>0.2</v>
      </c>
      <c r="F1337" s="437">
        <v>0</v>
      </c>
      <c r="G1337" s="437">
        <v>1.99</v>
      </c>
      <c r="H1337" s="437" t="s">
        <v>849</v>
      </c>
      <c r="I1337" s="437">
        <v>46</v>
      </c>
      <c r="J1337" s="437" t="s">
        <v>1094</v>
      </c>
      <c r="K1337" s="437" t="s">
        <v>1097</v>
      </c>
    </row>
    <row r="1338" spans="3:11">
      <c r="C1338" s="442">
        <v>22436960.219999999</v>
      </c>
      <c r="D1338" s="442">
        <v>-92100.9</v>
      </c>
      <c r="E1338" s="437">
        <v>3.02</v>
      </c>
      <c r="F1338" s="437">
        <v>-0.01</v>
      </c>
      <c r="G1338" s="437">
        <v>29.62</v>
      </c>
      <c r="H1338" s="437" t="s">
        <v>849</v>
      </c>
      <c r="I1338" s="437">
        <v>46</v>
      </c>
      <c r="J1338" s="437" t="s">
        <v>1094</v>
      </c>
      <c r="K1338" s="437" t="s">
        <v>1097</v>
      </c>
    </row>
    <row r="1339" spans="3:11">
      <c r="C1339" s="442">
        <v>127770595.19</v>
      </c>
      <c r="D1339" s="442">
        <v>-1367232.66</v>
      </c>
      <c r="E1339" s="437">
        <v>17.18</v>
      </c>
      <c r="F1339" s="437">
        <v>-0.18</v>
      </c>
      <c r="G1339" s="437">
        <v>168.66</v>
      </c>
      <c r="H1339" s="437" t="s">
        <v>849</v>
      </c>
      <c r="I1339" s="437">
        <v>46</v>
      </c>
      <c r="J1339" s="437" t="s">
        <v>1094</v>
      </c>
      <c r="K1339" s="437" t="s">
        <v>1097</v>
      </c>
    </row>
    <row r="1340" spans="3:11">
      <c r="C1340" s="442">
        <v>3801760</v>
      </c>
      <c r="D1340" s="442">
        <v>-107651.37</v>
      </c>
      <c r="E1340" s="437">
        <v>0.51</v>
      </c>
      <c r="F1340" s="437">
        <v>-0.01</v>
      </c>
      <c r="G1340" s="437">
        <v>5.0199999999999996</v>
      </c>
      <c r="H1340" s="437" t="s">
        <v>849</v>
      </c>
      <c r="I1340" s="437">
        <v>46</v>
      </c>
      <c r="J1340" s="437" t="s">
        <v>1094</v>
      </c>
      <c r="K1340" s="437" t="s">
        <v>1097</v>
      </c>
    </row>
    <row r="1341" spans="3:11">
      <c r="C1341" s="442">
        <v>1183455.95</v>
      </c>
      <c r="D1341" s="442">
        <v>-31604.69</v>
      </c>
      <c r="E1341" s="437">
        <v>0.16</v>
      </c>
      <c r="F1341" s="437">
        <v>0</v>
      </c>
      <c r="G1341" s="437">
        <v>1.56</v>
      </c>
      <c r="H1341" s="437" t="s">
        <v>849</v>
      </c>
      <c r="I1341" s="437">
        <v>46</v>
      </c>
      <c r="J1341" s="437" t="s">
        <v>1094</v>
      </c>
      <c r="K1341" s="437" t="s">
        <v>1097</v>
      </c>
    </row>
    <row r="1342" spans="3:11">
      <c r="C1342" s="442">
        <v>1384561.25</v>
      </c>
      <c r="D1342" s="442">
        <v>-1384561.25</v>
      </c>
      <c r="E1342" s="437">
        <v>0.19</v>
      </c>
      <c r="F1342" s="437">
        <v>-0.19</v>
      </c>
      <c r="G1342" s="437">
        <v>1.83</v>
      </c>
      <c r="H1342" s="437" t="s">
        <v>849</v>
      </c>
      <c r="I1342" s="437">
        <v>46</v>
      </c>
      <c r="J1342" s="437" t="s">
        <v>1094</v>
      </c>
      <c r="K1342" s="437" t="s">
        <v>1097</v>
      </c>
    </row>
    <row r="1343" spans="3:11">
      <c r="C1343" s="442">
        <v>42432696.909999996</v>
      </c>
      <c r="D1343" s="442">
        <v>-226680.61</v>
      </c>
      <c r="E1343" s="437">
        <v>5.71</v>
      </c>
      <c r="F1343" s="437">
        <v>-0.03</v>
      </c>
      <c r="G1343" s="437">
        <v>56.01</v>
      </c>
      <c r="H1343" s="437" t="s">
        <v>849</v>
      </c>
      <c r="I1343" s="437">
        <v>46</v>
      </c>
      <c r="J1343" s="437" t="s">
        <v>1094</v>
      </c>
      <c r="K1343" s="437" t="s">
        <v>1098</v>
      </c>
    </row>
    <row r="1344" spans="3:11">
      <c r="C1344" s="442">
        <v>8507703.2100000009</v>
      </c>
      <c r="D1344" s="442">
        <v>-76794.03</v>
      </c>
      <c r="E1344" s="437">
        <v>1.1399999999999999</v>
      </c>
      <c r="F1344" s="437">
        <v>-0.01</v>
      </c>
      <c r="G1344" s="437">
        <v>11.23</v>
      </c>
      <c r="H1344" s="437" t="s">
        <v>849</v>
      </c>
      <c r="I1344" s="437">
        <v>46</v>
      </c>
      <c r="J1344" s="437" t="s">
        <v>1094</v>
      </c>
      <c r="K1344" s="437" t="s">
        <v>1098</v>
      </c>
    </row>
    <row r="1345" spans="3:11">
      <c r="C1345" s="442">
        <v>179676.07</v>
      </c>
      <c r="D1345" s="437">
        <v>-651</v>
      </c>
      <c r="E1345" s="437">
        <v>0.02</v>
      </c>
      <c r="F1345" s="437">
        <v>0</v>
      </c>
      <c r="G1345" s="437">
        <v>0.24</v>
      </c>
      <c r="H1345" s="437" t="s">
        <v>849</v>
      </c>
      <c r="I1345" s="437">
        <v>46</v>
      </c>
      <c r="J1345" s="437" t="s">
        <v>1094</v>
      </c>
      <c r="K1345" s="437" t="s">
        <v>1098</v>
      </c>
    </row>
    <row r="1346" spans="3:11">
      <c r="C1346" s="442">
        <v>7343034.9299999997</v>
      </c>
      <c r="D1346" s="442">
        <v>-26509.69</v>
      </c>
      <c r="E1346" s="437">
        <v>0.99</v>
      </c>
      <c r="F1346" s="437">
        <v>0</v>
      </c>
      <c r="G1346" s="437">
        <v>9.69</v>
      </c>
      <c r="H1346" s="437" t="s">
        <v>849</v>
      </c>
      <c r="I1346" s="437">
        <v>46</v>
      </c>
      <c r="J1346" s="437" t="s">
        <v>1094</v>
      </c>
      <c r="K1346" s="437" t="s">
        <v>1099</v>
      </c>
    </row>
    <row r="1347" spans="3:11">
      <c r="C1347" s="442">
        <v>3850774.5</v>
      </c>
      <c r="D1347" s="442">
        <v>-14866.98</v>
      </c>
      <c r="E1347" s="437">
        <v>0.52</v>
      </c>
      <c r="F1347" s="437">
        <v>0</v>
      </c>
      <c r="G1347" s="437">
        <v>5.08</v>
      </c>
      <c r="H1347" s="437" t="s">
        <v>849</v>
      </c>
      <c r="I1347" s="437">
        <v>46</v>
      </c>
      <c r="J1347" s="437" t="s">
        <v>1094</v>
      </c>
      <c r="K1347" s="437" t="s">
        <v>1099</v>
      </c>
    </row>
    <row r="1348" spans="3:11">
      <c r="C1348" s="442">
        <v>262900.86</v>
      </c>
      <c r="D1348" s="442">
        <v>-1537.7</v>
      </c>
      <c r="E1348" s="437">
        <v>0.04</v>
      </c>
      <c r="F1348" s="437">
        <v>0</v>
      </c>
      <c r="G1348" s="437">
        <v>0.35</v>
      </c>
      <c r="H1348" s="437" t="s">
        <v>849</v>
      </c>
      <c r="I1348" s="437">
        <v>46</v>
      </c>
      <c r="J1348" s="437" t="s">
        <v>1094</v>
      </c>
      <c r="K1348" s="437" t="s">
        <v>1099</v>
      </c>
    </row>
    <row r="1349" spans="3:11">
      <c r="C1349" s="442">
        <v>623987.55000000005</v>
      </c>
      <c r="D1349" s="442">
        <v>-2260.8200000000002</v>
      </c>
      <c r="E1349" s="437">
        <v>0.08</v>
      </c>
      <c r="F1349" s="437">
        <v>0</v>
      </c>
      <c r="G1349" s="437">
        <v>0.82</v>
      </c>
      <c r="H1349" s="437" t="s">
        <v>849</v>
      </c>
      <c r="I1349" s="437">
        <v>46</v>
      </c>
      <c r="J1349" s="437" t="s">
        <v>1094</v>
      </c>
      <c r="K1349" s="437" t="s">
        <v>1099</v>
      </c>
    </row>
    <row r="1350" spans="3:11">
      <c r="C1350" s="442">
        <v>23469092.129999999</v>
      </c>
      <c r="D1350" s="442">
        <v>-119692.96</v>
      </c>
      <c r="E1350" s="437">
        <v>3.16</v>
      </c>
      <c r="F1350" s="437">
        <v>-0.02</v>
      </c>
      <c r="G1350" s="437">
        <v>30.98</v>
      </c>
      <c r="H1350" s="437" t="s">
        <v>849</v>
      </c>
      <c r="I1350" s="437">
        <v>46</v>
      </c>
      <c r="J1350" s="437" t="s">
        <v>1094</v>
      </c>
      <c r="K1350" s="437" t="s">
        <v>1100</v>
      </c>
    </row>
    <row r="1351" spans="3:11">
      <c r="C1351" s="442">
        <v>22545639.440000001</v>
      </c>
      <c r="D1351" s="442">
        <v>-221274.92</v>
      </c>
      <c r="E1351" s="437">
        <v>3.03</v>
      </c>
      <c r="F1351" s="437">
        <v>-0.03</v>
      </c>
      <c r="G1351" s="437">
        <v>29.76</v>
      </c>
      <c r="H1351" s="437" t="s">
        <v>849</v>
      </c>
      <c r="I1351" s="437">
        <v>46</v>
      </c>
      <c r="J1351" s="437" t="s">
        <v>1094</v>
      </c>
      <c r="K1351" s="437" t="s">
        <v>1100</v>
      </c>
    </row>
    <row r="1352" spans="3:11">
      <c r="C1352" s="442">
        <v>817323.08</v>
      </c>
      <c r="D1352" s="442">
        <v>-2121.4699999999998</v>
      </c>
      <c r="E1352" s="437">
        <v>0.11</v>
      </c>
      <c r="F1352" s="437">
        <v>0</v>
      </c>
      <c r="G1352" s="437">
        <v>1.08</v>
      </c>
      <c r="H1352" s="437" t="s">
        <v>849</v>
      </c>
      <c r="I1352" s="437">
        <v>46</v>
      </c>
      <c r="J1352" s="437" t="s">
        <v>1094</v>
      </c>
      <c r="K1352" s="437" t="s">
        <v>1100</v>
      </c>
    </row>
    <row r="1353" spans="3:11">
      <c r="C1353" s="442">
        <v>1426577.78</v>
      </c>
      <c r="D1353" s="442">
        <v>-6420.13</v>
      </c>
      <c r="E1353" s="437">
        <v>0.19</v>
      </c>
      <c r="F1353" s="437">
        <v>0</v>
      </c>
      <c r="G1353" s="437">
        <v>1.88</v>
      </c>
      <c r="H1353" s="437" t="s">
        <v>849</v>
      </c>
      <c r="I1353" s="437">
        <v>46</v>
      </c>
      <c r="J1353" s="437" t="s">
        <v>1094</v>
      </c>
      <c r="K1353" s="437" t="s">
        <v>1100</v>
      </c>
    </row>
    <row r="1354" spans="3:11">
      <c r="C1354" s="442">
        <v>468861.47</v>
      </c>
      <c r="D1354" s="442">
        <v>-178068.54</v>
      </c>
      <c r="E1354" s="437">
        <v>0.06</v>
      </c>
      <c r="F1354" s="437">
        <v>-0.02</v>
      </c>
      <c r="G1354" s="437">
        <v>0.62</v>
      </c>
      <c r="H1354" s="437" t="s">
        <v>849</v>
      </c>
      <c r="I1354" s="437">
        <v>46</v>
      </c>
      <c r="J1354" s="437" t="s">
        <v>1094</v>
      </c>
      <c r="K1354" s="437" t="s">
        <v>1100</v>
      </c>
    </row>
    <row r="1355" spans="3:11">
      <c r="C1355" s="442">
        <v>29942531.850000001</v>
      </c>
      <c r="D1355" s="442">
        <v>-116826.21</v>
      </c>
      <c r="E1355" s="437">
        <v>4.03</v>
      </c>
      <c r="F1355" s="437">
        <v>-0.02</v>
      </c>
      <c r="G1355" s="437">
        <v>39.520000000000003</v>
      </c>
      <c r="H1355" s="437" t="s">
        <v>849</v>
      </c>
      <c r="I1355" s="437">
        <v>46</v>
      </c>
      <c r="J1355" s="437" t="s">
        <v>1094</v>
      </c>
      <c r="K1355" s="437" t="s">
        <v>1101</v>
      </c>
    </row>
    <row r="1356" spans="3:11">
      <c r="C1356" s="442">
        <v>2900040.95</v>
      </c>
      <c r="D1356" s="442">
        <v>-12986.16</v>
      </c>
      <c r="E1356" s="437">
        <v>0.39</v>
      </c>
      <c r="F1356" s="437">
        <v>0</v>
      </c>
      <c r="G1356" s="437">
        <v>3.83</v>
      </c>
      <c r="H1356" s="437" t="s">
        <v>849</v>
      </c>
      <c r="I1356" s="437">
        <v>46</v>
      </c>
      <c r="J1356" s="437" t="s">
        <v>1094</v>
      </c>
      <c r="K1356" s="437" t="s">
        <v>1101</v>
      </c>
    </row>
    <row r="1357" spans="3:11">
      <c r="C1357" s="442">
        <v>843657.8</v>
      </c>
      <c r="D1357" s="442">
        <v>-4465.18</v>
      </c>
      <c r="E1357" s="437">
        <v>0.11</v>
      </c>
      <c r="F1357" s="437">
        <v>0</v>
      </c>
      <c r="G1357" s="437">
        <v>1.1100000000000001</v>
      </c>
      <c r="H1357" s="437" t="s">
        <v>849</v>
      </c>
      <c r="I1357" s="437">
        <v>46</v>
      </c>
      <c r="J1357" s="437" t="s">
        <v>1094</v>
      </c>
      <c r="K1357" s="437" t="s">
        <v>1101</v>
      </c>
    </row>
    <row r="1358" spans="3:11">
      <c r="C1358" s="442">
        <v>18519431.559999999</v>
      </c>
      <c r="D1358" s="442">
        <v>-92745.48</v>
      </c>
      <c r="E1358" s="437">
        <v>2.4900000000000002</v>
      </c>
      <c r="F1358" s="437">
        <v>-0.01</v>
      </c>
      <c r="G1358" s="437">
        <v>24.45</v>
      </c>
      <c r="H1358" s="437" t="s">
        <v>849</v>
      </c>
      <c r="I1358" s="437">
        <v>46</v>
      </c>
      <c r="J1358" s="437" t="s">
        <v>1094</v>
      </c>
      <c r="K1358" s="437" t="s">
        <v>1101</v>
      </c>
    </row>
    <row r="1359" spans="3:11">
      <c r="C1359" s="442">
        <v>9839392.0199999996</v>
      </c>
      <c r="D1359" s="442">
        <v>-102767.61</v>
      </c>
      <c r="E1359" s="437">
        <v>1.32</v>
      </c>
      <c r="F1359" s="437">
        <v>-0.01</v>
      </c>
      <c r="G1359" s="437">
        <v>12.99</v>
      </c>
      <c r="H1359" s="437" t="s">
        <v>849</v>
      </c>
      <c r="I1359" s="437">
        <v>46</v>
      </c>
      <c r="J1359" s="437" t="s">
        <v>1094</v>
      </c>
      <c r="K1359" s="437" t="s">
        <v>1101</v>
      </c>
    </row>
    <row r="1360" spans="3:11">
      <c r="C1360" s="442">
        <v>992497.27</v>
      </c>
      <c r="D1360" s="442">
        <v>-10976.32</v>
      </c>
      <c r="E1360" s="437">
        <v>0.13</v>
      </c>
      <c r="F1360" s="437">
        <v>0</v>
      </c>
      <c r="G1360" s="437">
        <v>1.31</v>
      </c>
      <c r="H1360" s="437" t="s">
        <v>849</v>
      </c>
      <c r="I1360" s="437">
        <v>46</v>
      </c>
      <c r="J1360" s="437" t="s">
        <v>1094</v>
      </c>
      <c r="K1360" s="437" t="s">
        <v>1101</v>
      </c>
    </row>
    <row r="1361" spans="3:11">
      <c r="C1361" s="442">
        <v>4186988.2</v>
      </c>
      <c r="D1361" s="442">
        <v>-82715.839999999997</v>
      </c>
      <c r="E1361" s="437">
        <v>0.56000000000000005</v>
      </c>
      <c r="F1361" s="437">
        <v>-0.01</v>
      </c>
      <c r="G1361" s="437">
        <v>5.53</v>
      </c>
      <c r="H1361" s="437" t="s">
        <v>849</v>
      </c>
      <c r="I1361" s="437">
        <v>46</v>
      </c>
      <c r="J1361" s="437" t="s">
        <v>1094</v>
      </c>
      <c r="K1361" s="437" t="s">
        <v>1101</v>
      </c>
    </row>
    <row r="1362" spans="3:11">
      <c r="C1362" s="437">
        <v>488.7</v>
      </c>
      <c r="D1362" s="437">
        <v>-285.98</v>
      </c>
      <c r="E1362" s="437">
        <v>0</v>
      </c>
      <c r="F1362" s="437">
        <v>0</v>
      </c>
      <c r="G1362" s="437">
        <v>0</v>
      </c>
      <c r="H1362" s="437" t="s">
        <v>849</v>
      </c>
      <c r="I1362" s="437">
        <v>46</v>
      </c>
      <c r="J1362" s="437" t="s">
        <v>1094</v>
      </c>
      <c r="K1362" s="437" t="s">
        <v>1101</v>
      </c>
    </row>
    <row r="1363" spans="3:11">
      <c r="C1363" s="442">
        <v>89371917.390000001</v>
      </c>
      <c r="D1363" s="442">
        <v>-355331.81</v>
      </c>
      <c r="E1363" s="437">
        <v>12.02</v>
      </c>
      <c r="F1363" s="437">
        <v>-0.05</v>
      </c>
      <c r="G1363" s="437">
        <v>117.97</v>
      </c>
      <c r="H1363" s="437" t="s">
        <v>849</v>
      </c>
      <c r="I1363" s="437">
        <v>46</v>
      </c>
      <c r="J1363" s="437" t="s">
        <v>1102</v>
      </c>
      <c r="K1363" s="437" t="s">
        <v>1103</v>
      </c>
    </row>
    <row r="1364" spans="3:11">
      <c r="C1364" s="442">
        <v>882681.45</v>
      </c>
      <c r="D1364" s="442">
        <v>-4262.74</v>
      </c>
      <c r="E1364" s="437">
        <v>0.12</v>
      </c>
      <c r="F1364" s="437">
        <v>0</v>
      </c>
      <c r="G1364" s="437">
        <v>1.17</v>
      </c>
      <c r="H1364" s="437" t="s">
        <v>849</v>
      </c>
      <c r="I1364" s="437">
        <v>46</v>
      </c>
      <c r="J1364" s="437" t="s">
        <v>1102</v>
      </c>
      <c r="K1364" s="437" t="s">
        <v>1103</v>
      </c>
    </row>
    <row r="1365" spans="3:11">
      <c r="C1365" s="442">
        <v>25334837.829999998</v>
      </c>
      <c r="D1365" s="442">
        <v>-65432.29</v>
      </c>
      <c r="E1365" s="437">
        <v>3.41</v>
      </c>
      <c r="F1365" s="437">
        <v>-0.01</v>
      </c>
      <c r="G1365" s="437">
        <v>33.44</v>
      </c>
      <c r="H1365" s="437" t="s">
        <v>849</v>
      </c>
      <c r="I1365" s="437">
        <v>46</v>
      </c>
      <c r="J1365" s="437" t="s">
        <v>1102</v>
      </c>
      <c r="K1365" s="437" t="s">
        <v>1103</v>
      </c>
    </row>
    <row r="1366" spans="3:11">
      <c r="C1366" s="442">
        <v>15250959.23</v>
      </c>
      <c r="D1366" s="442">
        <v>-55924.160000000003</v>
      </c>
      <c r="E1366" s="437">
        <v>2.0499999999999998</v>
      </c>
      <c r="F1366" s="437">
        <v>-0.01</v>
      </c>
      <c r="G1366" s="437">
        <v>20.13</v>
      </c>
      <c r="H1366" s="437" t="s">
        <v>849</v>
      </c>
      <c r="I1366" s="437">
        <v>46</v>
      </c>
      <c r="J1366" s="437" t="s">
        <v>1102</v>
      </c>
      <c r="K1366" s="437" t="s">
        <v>1103</v>
      </c>
    </row>
    <row r="1367" spans="3:11">
      <c r="C1367" s="442">
        <v>27811482.77</v>
      </c>
      <c r="D1367" s="442">
        <v>-234839.62</v>
      </c>
      <c r="E1367" s="437">
        <v>3.74</v>
      </c>
      <c r="F1367" s="437">
        <v>-0.03</v>
      </c>
      <c r="G1367" s="437">
        <v>36.71</v>
      </c>
      <c r="H1367" s="437" t="s">
        <v>849</v>
      </c>
      <c r="I1367" s="437">
        <v>46</v>
      </c>
      <c r="J1367" s="437" t="s">
        <v>1102</v>
      </c>
      <c r="K1367" s="437" t="s">
        <v>1103</v>
      </c>
    </row>
    <row r="1368" spans="3:11">
      <c r="C1368" s="442">
        <v>2515503.44</v>
      </c>
      <c r="D1368" s="442">
        <v>-40219.58</v>
      </c>
      <c r="E1368" s="437">
        <v>0.34</v>
      </c>
      <c r="F1368" s="437">
        <v>-0.01</v>
      </c>
      <c r="G1368" s="437">
        <v>3.32</v>
      </c>
      <c r="H1368" s="437" t="s">
        <v>849</v>
      </c>
      <c r="I1368" s="437">
        <v>46</v>
      </c>
      <c r="J1368" s="437" t="s">
        <v>1102</v>
      </c>
      <c r="K1368" s="437" t="s">
        <v>1103</v>
      </c>
    </row>
    <row r="1369" spans="3:11">
      <c r="C1369" s="442">
        <v>1119512.3400000001</v>
      </c>
      <c r="D1369" s="442">
        <v>-11215.45</v>
      </c>
      <c r="E1369" s="437">
        <v>0.15</v>
      </c>
      <c r="F1369" s="437">
        <v>0</v>
      </c>
      <c r="G1369" s="437">
        <v>1.48</v>
      </c>
      <c r="H1369" s="437" t="s">
        <v>849</v>
      </c>
      <c r="I1369" s="437">
        <v>46</v>
      </c>
      <c r="J1369" s="437" t="s">
        <v>1102</v>
      </c>
      <c r="K1369" s="437" t="s">
        <v>1103</v>
      </c>
    </row>
    <row r="1370" spans="3:11">
      <c r="C1370" s="442">
        <v>2615034.23</v>
      </c>
      <c r="D1370" s="442">
        <v>-227115.08</v>
      </c>
      <c r="E1370" s="437">
        <v>0.35</v>
      </c>
      <c r="F1370" s="437">
        <v>-0.03</v>
      </c>
      <c r="G1370" s="437">
        <v>3.45</v>
      </c>
      <c r="H1370" s="437" t="s">
        <v>849</v>
      </c>
      <c r="I1370" s="437">
        <v>46</v>
      </c>
      <c r="J1370" s="437" t="s">
        <v>1102</v>
      </c>
      <c r="K1370" s="437" t="s">
        <v>1103</v>
      </c>
    </row>
    <row r="1371" spans="3:11">
      <c r="C1371" s="442">
        <v>6825731.1699999999</v>
      </c>
      <c r="D1371" s="442">
        <v>-30928.53</v>
      </c>
      <c r="E1371" s="437">
        <v>0.92</v>
      </c>
      <c r="F1371" s="437">
        <v>0</v>
      </c>
      <c r="G1371" s="437">
        <v>15.97</v>
      </c>
      <c r="H1371" s="437" t="s">
        <v>849</v>
      </c>
      <c r="I1371" s="437">
        <v>47</v>
      </c>
      <c r="J1371" s="437" t="s">
        <v>1104</v>
      </c>
      <c r="K1371" s="437" t="s">
        <v>1105</v>
      </c>
    </row>
    <row r="1372" spans="3:11">
      <c r="C1372" s="442">
        <v>5542078.8200000003</v>
      </c>
      <c r="D1372" s="442">
        <v>-15680.26</v>
      </c>
      <c r="E1372" s="437">
        <v>0.75</v>
      </c>
      <c r="F1372" s="437">
        <v>0</v>
      </c>
      <c r="G1372" s="437">
        <v>12.97</v>
      </c>
      <c r="H1372" s="437" t="s">
        <v>849</v>
      </c>
      <c r="I1372" s="437">
        <v>47</v>
      </c>
      <c r="J1372" s="437" t="s">
        <v>1104</v>
      </c>
      <c r="K1372" s="437" t="s">
        <v>1105</v>
      </c>
    </row>
    <row r="1373" spans="3:11">
      <c r="C1373" s="442">
        <v>50898.74</v>
      </c>
      <c r="D1373" s="437">
        <v>-356.16</v>
      </c>
      <c r="E1373" s="437">
        <v>0.01</v>
      </c>
      <c r="F1373" s="437">
        <v>0</v>
      </c>
      <c r="G1373" s="437">
        <v>0.12</v>
      </c>
      <c r="H1373" s="437" t="s">
        <v>849</v>
      </c>
      <c r="I1373" s="437">
        <v>47</v>
      </c>
      <c r="J1373" s="437" t="s">
        <v>1104</v>
      </c>
      <c r="K1373" s="437" t="s">
        <v>1105</v>
      </c>
    </row>
    <row r="1374" spans="3:11">
      <c r="C1374" s="442">
        <v>405778.94</v>
      </c>
      <c r="D1374" s="442">
        <v>-1067.83</v>
      </c>
      <c r="E1374" s="437">
        <v>0.05</v>
      </c>
      <c r="F1374" s="437">
        <v>0</v>
      </c>
      <c r="G1374" s="437">
        <v>0.95</v>
      </c>
      <c r="H1374" s="437" t="s">
        <v>849</v>
      </c>
      <c r="I1374" s="437">
        <v>47</v>
      </c>
      <c r="J1374" s="437" t="s">
        <v>1104</v>
      </c>
      <c r="K1374" s="437" t="s">
        <v>1105</v>
      </c>
    </row>
    <row r="1375" spans="3:11">
      <c r="C1375" s="442">
        <v>1630143.14</v>
      </c>
      <c r="D1375" s="442">
        <v>-17757.41</v>
      </c>
      <c r="E1375" s="437">
        <v>0.22</v>
      </c>
      <c r="F1375" s="437">
        <v>0</v>
      </c>
      <c r="G1375" s="437">
        <v>3.81</v>
      </c>
      <c r="H1375" s="437" t="s">
        <v>849</v>
      </c>
      <c r="I1375" s="437">
        <v>47</v>
      </c>
      <c r="J1375" s="437" t="s">
        <v>1104</v>
      </c>
      <c r="K1375" s="437" t="s">
        <v>1105</v>
      </c>
    </row>
    <row r="1376" spans="3:11">
      <c r="C1376" s="442">
        <v>994281.43</v>
      </c>
      <c r="D1376" s="442">
        <v>-26155.61</v>
      </c>
      <c r="E1376" s="437">
        <v>0.13</v>
      </c>
      <c r="F1376" s="437">
        <v>0</v>
      </c>
      <c r="G1376" s="437">
        <v>2.33</v>
      </c>
      <c r="H1376" s="437" t="s">
        <v>849</v>
      </c>
      <c r="I1376" s="437">
        <v>47</v>
      </c>
      <c r="J1376" s="437" t="s">
        <v>1104</v>
      </c>
      <c r="K1376" s="437" t="s">
        <v>1105</v>
      </c>
    </row>
    <row r="1377" spans="3:11">
      <c r="C1377" s="442">
        <v>528662.59</v>
      </c>
      <c r="D1377" s="442">
        <v>-141773.23000000001</v>
      </c>
      <c r="E1377" s="437">
        <v>7.0000000000000007E-2</v>
      </c>
      <c r="F1377" s="437">
        <v>-0.02</v>
      </c>
      <c r="G1377" s="437">
        <v>1.24</v>
      </c>
      <c r="H1377" s="437" t="s">
        <v>849</v>
      </c>
      <c r="I1377" s="437">
        <v>47</v>
      </c>
      <c r="J1377" s="437" t="s">
        <v>1104</v>
      </c>
      <c r="K1377" s="437" t="s">
        <v>1105</v>
      </c>
    </row>
    <row r="1378" spans="3:11">
      <c r="C1378" s="442">
        <v>7282379.3399999999</v>
      </c>
      <c r="D1378" s="442">
        <v>-17955.73</v>
      </c>
      <c r="E1378" s="437">
        <v>0.98</v>
      </c>
      <c r="F1378" s="437">
        <v>0</v>
      </c>
      <c r="G1378" s="437">
        <v>17.04</v>
      </c>
      <c r="H1378" s="437" t="s">
        <v>849</v>
      </c>
      <c r="I1378" s="437">
        <v>47</v>
      </c>
      <c r="J1378" s="437" t="s">
        <v>1104</v>
      </c>
      <c r="K1378" s="437" t="s">
        <v>1106</v>
      </c>
    </row>
    <row r="1379" spans="3:11">
      <c r="C1379" s="442">
        <v>78010.34</v>
      </c>
      <c r="D1379" s="437">
        <v>-227.35</v>
      </c>
      <c r="E1379" s="437">
        <v>0.01</v>
      </c>
      <c r="F1379" s="437">
        <v>0</v>
      </c>
      <c r="G1379" s="437">
        <v>0.18</v>
      </c>
      <c r="H1379" s="437" t="s">
        <v>849</v>
      </c>
      <c r="I1379" s="437">
        <v>47</v>
      </c>
      <c r="J1379" s="437" t="s">
        <v>1107</v>
      </c>
      <c r="K1379" s="437" t="s">
        <v>1108</v>
      </c>
    </row>
    <row r="1380" spans="3:11">
      <c r="C1380" s="442">
        <v>89715.62</v>
      </c>
      <c r="D1380" s="442">
        <v>-1095.0999999999999</v>
      </c>
      <c r="E1380" s="437">
        <v>0.01</v>
      </c>
      <c r="F1380" s="437">
        <v>0</v>
      </c>
      <c r="G1380" s="437">
        <v>0.21</v>
      </c>
      <c r="H1380" s="437" t="s">
        <v>849</v>
      </c>
      <c r="I1380" s="437">
        <v>47</v>
      </c>
      <c r="J1380" s="437" t="s">
        <v>1107</v>
      </c>
      <c r="K1380" s="437" t="s">
        <v>1108</v>
      </c>
    </row>
    <row r="1381" spans="3:11">
      <c r="C1381" s="442">
        <v>401699.72</v>
      </c>
      <c r="D1381" s="437">
        <v>-820.71</v>
      </c>
      <c r="E1381" s="437">
        <v>0.05</v>
      </c>
      <c r="F1381" s="437">
        <v>0</v>
      </c>
      <c r="G1381" s="437">
        <v>0.94</v>
      </c>
      <c r="H1381" s="437" t="s">
        <v>849</v>
      </c>
      <c r="I1381" s="437">
        <v>47</v>
      </c>
      <c r="J1381" s="437" t="s">
        <v>1107</v>
      </c>
      <c r="K1381" s="437" t="s">
        <v>1109</v>
      </c>
    </row>
    <row r="1382" spans="3:11">
      <c r="C1382" s="442">
        <v>1515111.04</v>
      </c>
      <c r="D1382" s="442">
        <v>-24519.52</v>
      </c>
      <c r="E1382" s="437">
        <v>0.2</v>
      </c>
      <c r="F1382" s="437">
        <v>0</v>
      </c>
      <c r="G1382" s="437">
        <v>3.55</v>
      </c>
      <c r="H1382" s="437" t="s">
        <v>849</v>
      </c>
      <c r="I1382" s="437">
        <v>47</v>
      </c>
      <c r="J1382" s="437" t="s">
        <v>1107</v>
      </c>
      <c r="K1382" s="437" t="s">
        <v>1109</v>
      </c>
    </row>
    <row r="1383" spans="3:11">
      <c r="C1383" s="442">
        <v>862084.99</v>
      </c>
      <c r="D1383" s="442">
        <v>-11220.54</v>
      </c>
      <c r="E1383" s="437">
        <v>0.12</v>
      </c>
      <c r="F1383" s="437">
        <v>0</v>
      </c>
      <c r="G1383" s="437">
        <v>2.02</v>
      </c>
      <c r="H1383" s="437" t="s">
        <v>849</v>
      </c>
      <c r="I1383" s="437">
        <v>47</v>
      </c>
      <c r="J1383" s="437" t="s">
        <v>1107</v>
      </c>
      <c r="K1383" s="437" t="s">
        <v>1109</v>
      </c>
    </row>
    <row r="1384" spans="3:11">
      <c r="C1384" s="442">
        <v>254906.96</v>
      </c>
      <c r="D1384" s="437">
        <v>-476.99</v>
      </c>
      <c r="E1384" s="437">
        <v>0.03</v>
      </c>
      <c r="F1384" s="437">
        <v>0</v>
      </c>
      <c r="G1384" s="437">
        <v>0.6</v>
      </c>
      <c r="H1384" s="437" t="s">
        <v>849</v>
      </c>
      <c r="I1384" s="437">
        <v>47</v>
      </c>
      <c r="J1384" s="437" t="s">
        <v>1107</v>
      </c>
      <c r="K1384" s="437" t="s">
        <v>1110</v>
      </c>
    </row>
    <row r="1385" spans="3:11">
      <c r="C1385" s="442">
        <v>204047.03</v>
      </c>
      <c r="D1385" s="437">
        <v>-393.76</v>
      </c>
      <c r="E1385" s="437">
        <v>0.03</v>
      </c>
      <c r="F1385" s="437">
        <v>0</v>
      </c>
      <c r="G1385" s="437">
        <v>0.48</v>
      </c>
      <c r="H1385" s="437" t="s">
        <v>849</v>
      </c>
      <c r="I1385" s="437">
        <v>47</v>
      </c>
      <c r="J1385" s="437" t="s">
        <v>1107</v>
      </c>
      <c r="K1385" s="437" t="s">
        <v>1110</v>
      </c>
    </row>
    <row r="1386" spans="3:11">
      <c r="C1386" s="442">
        <v>672294.1</v>
      </c>
      <c r="D1386" s="442">
        <v>-27074.74</v>
      </c>
      <c r="E1386" s="437">
        <v>0.09</v>
      </c>
      <c r="F1386" s="437">
        <v>0</v>
      </c>
      <c r="G1386" s="437">
        <v>1.57</v>
      </c>
      <c r="H1386" s="437" t="s">
        <v>849</v>
      </c>
      <c r="I1386" s="437">
        <v>47</v>
      </c>
      <c r="J1386" s="437" t="s">
        <v>1107</v>
      </c>
      <c r="K1386" s="437" t="s">
        <v>1110</v>
      </c>
    </row>
    <row r="1387" spans="3:11">
      <c r="C1387" s="442">
        <v>6975</v>
      </c>
      <c r="D1387" s="437">
        <v>-323.24</v>
      </c>
      <c r="E1387" s="437">
        <v>0</v>
      </c>
      <c r="F1387" s="437">
        <v>0</v>
      </c>
      <c r="G1387" s="437">
        <v>0.02</v>
      </c>
      <c r="H1387" s="437" t="s">
        <v>849</v>
      </c>
      <c r="I1387" s="437">
        <v>47</v>
      </c>
      <c r="J1387" s="437" t="s">
        <v>1107</v>
      </c>
      <c r="K1387" s="437" t="s">
        <v>1111</v>
      </c>
    </row>
    <row r="1388" spans="3:11">
      <c r="C1388" s="442">
        <v>341976.23</v>
      </c>
      <c r="D1388" s="442">
        <v>-8478.07</v>
      </c>
      <c r="E1388" s="437">
        <v>0.05</v>
      </c>
      <c r="F1388" s="437">
        <v>0</v>
      </c>
      <c r="G1388" s="437">
        <v>0.8</v>
      </c>
      <c r="H1388" s="437" t="s">
        <v>849</v>
      </c>
      <c r="I1388" s="437">
        <v>47</v>
      </c>
      <c r="J1388" s="437" t="s">
        <v>1107</v>
      </c>
      <c r="K1388" s="437" t="s">
        <v>1111</v>
      </c>
    </row>
    <row r="1389" spans="3:11">
      <c r="C1389" s="442">
        <v>30226.46</v>
      </c>
      <c r="D1389" s="442">
        <v>-11241.31</v>
      </c>
      <c r="E1389" s="437">
        <v>0</v>
      </c>
      <c r="F1389" s="437">
        <v>0</v>
      </c>
      <c r="G1389" s="437">
        <v>7.0000000000000007E-2</v>
      </c>
      <c r="H1389" s="437" t="s">
        <v>849</v>
      </c>
      <c r="I1389" s="437">
        <v>47</v>
      </c>
      <c r="J1389" s="437" t="s">
        <v>1107</v>
      </c>
      <c r="K1389" s="437" t="s">
        <v>1111</v>
      </c>
    </row>
    <row r="1390" spans="3:11">
      <c r="C1390" s="442">
        <v>19332825.16</v>
      </c>
      <c r="D1390" s="442">
        <v>-109941.96</v>
      </c>
      <c r="E1390" s="437">
        <v>2.6</v>
      </c>
      <c r="F1390" s="437">
        <v>-0.01</v>
      </c>
      <c r="G1390" s="437">
        <v>45.24</v>
      </c>
      <c r="H1390" s="437" t="s">
        <v>849</v>
      </c>
      <c r="I1390" s="437">
        <v>47</v>
      </c>
      <c r="J1390" s="437" t="s">
        <v>1107</v>
      </c>
      <c r="K1390" s="437" t="s">
        <v>1112</v>
      </c>
    </row>
    <row r="1391" spans="3:11">
      <c r="C1391" s="442">
        <v>233339.74</v>
      </c>
      <c r="D1391" s="442">
        <v>-1848.76</v>
      </c>
      <c r="E1391" s="437">
        <v>0.03</v>
      </c>
      <c r="F1391" s="437">
        <v>0</v>
      </c>
      <c r="G1391" s="437">
        <v>0.55000000000000004</v>
      </c>
      <c r="H1391" s="437" t="s">
        <v>849</v>
      </c>
      <c r="I1391" s="437">
        <v>47</v>
      </c>
      <c r="J1391" s="437" t="s">
        <v>1107</v>
      </c>
      <c r="K1391" s="437" t="s">
        <v>1112</v>
      </c>
    </row>
    <row r="1392" spans="3:11">
      <c r="C1392" s="442">
        <v>1223105.82</v>
      </c>
      <c r="D1392" s="442">
        <v>-6105.83</v>
      </c>
      <c r="E1392" s="437">
        <v>0.16</v>
      </c>
      <c r="F1392" s="437">
        <v>0</v>
      </c>
      <c r="G1392" s="437">
        <v>2.86</v>
      </c>
      <c r="H1392" s="437" t="s">
        <v>849</v>
      </c>
      <c r="I1392" s="437">
        <v>47</v>
      </c>
      <c r="J1392" s="437" t="s">
        <v>1107</v>
      </c>
      <c r="K1392" s="437" t="s">
        <v>1112</v>
      </c>
    </row>
    <row r="1393" spans="3:11">
      <c r="C1393" s="442">
        <v>216279.43</v>
      </c>
      <c r="D1393" s="442">
        <v>-5554.14</v>
      </c>
      <c r="E1393" s="437">
        <v>0.03</v>
      </c>
      <c r="F1393" s="437">
        <v>0</v>
      </c>
      <c r="G1393" s="437">
        <v>0.51</v>
      </c>
      <c r="H1393" s="437" t="s">
        <v>849</v>
      </c>
      <c r="I1393" s="437">
        <v>47</v>
      </c>
      <c r="J1393" s="437" t="s">
        <v>1107</v>
      </c>
      <c r="K1393" s="437" t="s">
        <v>1112</v>
      </c>
    </row>
    <row r="1394" spans="3:11">
      <c r="C1394" s="442">
        <v>2611448.9900000002</v>
      </c>
      <c r="D1394" s="442">
        <v>-168063.38</v>
      </c>
      <c r="E1394" s="437">
        <v>0.35</v>
      </c>
      <c r="F1394" s="437">
        <v>-0.02</v>
      </c>
      <c r="G1394" s="437">
        <v>6.11</v>
      </c>
      <c r="H1394" s="437" t="s">
        <v>849</v>
      </c>
      <c r="I1394" s="437">
        <v>47</v>
      </c>
      <c r="J1394" s="437" t="s">
        <v>1107</v>
      </c>
      <c r="K1394" s="437" t="s">
        <v>1112</v>
      </c>
    </row>
    <row r="1395" spans="3:11">
      <c r="C1395" s="442">
        <v>730508.78</v>
      </c>
      <c r="D1395" s="442">
        <v>-626789.43999999994</v>
      </c>
      <c r="E1395" s="437">
        <v>0.1</v>
      </c>
      <c r="F1395" s="437">
        <v>-0.08</v>
      </c>
      <c r="G1395" s="437">
        <v>1.71</v>
      </c>
      <c r="H1395" s="437" t="s">
        <v>849</v>
      </c>
      <c r="I1395" s="437">
        <v>47</v>
      </c>
      <c r="J1395" s="437" t="s">
        <v>1107</v>
      </c>
      <c r="K1395" s="437" t="s">
        <v>1112</v>
      </c>
    </row>
    <row r="1396" spans="3:11">
      <c r="C1396" s="442">
        <v>2410013.7799999998</v>
      </c>
      <c r="D1396" s="442">
        <v>-12930.21</v>
      </c>
      <c r="E1396" s="437">
        <v>0.32</v>
      </c>
      <c r="F1396" s="437">
        <v>0</v>
      </c>
      <c r="G1396" s="437">
        <v>5.64</v>
      </c>
      <c r="H1396" s="437" t="s">
        <v>849</v>
      </c>
      <c r="I1396" s="437">
        <v>47</v>
      </c>
      <c r="J1396" s="437" t="s">
        <v>1107</v>
      </c>
      <c r="K1396" s="437" t="s">
        <v>1113</v>
      </c>
    </row>
    <row r="1397" spans="3:11">
      <c r="C1397" s="442">
        <v>23945.27</v>
      </c>
      <c r="D1397" s="437">
        <v>-274.64999999999998</v>
      </c>
      <c r="E1397" s="437">
        <v>0</v>
      </c>
      <c r="F1397" s="437">
        <v>0</v>
      </c>
      <c r="G1397" s="437">
        <v>0.06</v>
      </c>
      <c r="H1397" s="437" t="s">
        <v>849</v>
      </c>
      <c r="I1397" s="437">
        <v>47</v>
      </c>
      <c r="J1397" s="437" t="s">
        <v>1107</v>
      </c>
      <c r="K1397" s="437" t="s">
        <v>1113</v>
      </c>
    </row>
    <row r="1398" spans="3:11">
      <c r="C1398" s="442">
        <v>469219.69</v>
      </c>
      <c r="D1398" s="437">
        <v>-952.65</v>
      </c>
      <c r="E1398" s="437">
        <v>0.06</v>
      </c>
      <c r="F1398" s="437">
        <v>0</v>
      </c>
      <c r="G1398" s="437">
        <v>1.1000000000000001</v>
      </c>
      <c r="H1398" s="437" t="s">
        <v>849</v>
      </c>
      <c r="I1398" s="437">
        <v>47</v>
      </c>
      <c r="J1398" s="437" t="s">
        <v>1114</v>
      </c>
      <c r="K1398" s="437" t="s">
        <v>1115</v>
      </c>
    </row>
    <row r="1399" spans="3:11">
      <c r="C1399" s="442">
        <v>76204.539999999994</v>
      </c>
      <c r="D1399" s="442">
        <v>-1496.64</v>
      </c>
      <c r="E1399" s="437">
        <v>0.01</v>
      </c>
      <c r="F1399" s="437">
        <v>0</v>
      </c>
      <c r="G1399" s="437">
        <v>0.18</v>
      </c>
      <c r="H1399" s="437" t="s">
        <v>849</v>
      </c>
      <c r="I1399" s="437">
        <v>47</v>
      </c>
      <c r="J1399" s="437" t="s">
        <v>1114</v>
      </c>
      <c r="K1399" s="437" t="s">
        <v>1115</v>
      </c>
    </row>
    <row r="1400" spans="3:11">
      <c r="C1400" s="442">
        <v>20491</v>
      </c>
      <c r="D1400" s="437">
        <v>-50.46</v>
      </c>
      <c r="E1400" s="437">
        <v>0</v>
      </c>
      <c r="F1400" s="437">
        <v>0</v>
      </c>
      <c r="G1400" s="437">
        <v>0.05</v>
      </c>
      <c r="H1400" s="437" t="s">
        <v>849</v>
      </c>
      <c r="I1400" s="437">
        <v>47</v>
      </c>
      <c r="J1400" s="437" t="s">
        <v>1116</v>
      </c>
      <c r="K1400" s="437" t="s">
        <v>1117</v>
      </c>
    </row>
    <row r="1401" spans="3:11">
      <c r="C1401" s="442">
        <v>127556.91</v>
      </c>
      <c r="D1401" s="442">
        <v>-2840.69</v>
      </c>
      <c r="E1401" s="437">
        <v>0.02</v>
      </c>
      <c r="F1401" s="437">
        <v>0</v>
      </c>
      <c r="G1401" s="437">
        <v>0.3</v>
      </c>
      <c r="H1401" s="437" t="s">
        <v>849</v>
      </c>
      <c r="I1401" s="437">
        <v>47</v>
      </c>
      <c r="J1401" s="437" t="s">
        <v>1116</v>
      </c>
      <c r="K1401" s="437" t="s">
        <v>1118</v>
      </c>
    </row>
    <row r="1402" spans="3:11">
      <c r="C1402" s="442">
        <v>1933309.34</v>
      </c>
      <c r="D1402" s="442">
        <v>-6653.83</v>
      </c>
      <c r="E1402" s="437">
        <v>0.26</v>
      </c>
      <c r="F1402" s="437">
        <v>0</v>
      </c>
      <c r="G1402" s="437">
        <v>4.5199999999999996</v>
      </c>
      <c r="H1402" s="437" t="s">
        <v>849</v>
      </c>
      <c r="I1402" s="437">
        <v>47</v>
      </c>
      <c r="J1402" s="437" t="s">
        <v>1116</v>
      </c>
      <c r="K1402" s="437" t="s">
        <v>1119</v>
      </c>
    </row>
    <row r="1403" spans="3:11">
      <c r="C1403" s="442">
        <v>447729.66</v>
      </c>
      <c r="D1403" s="442">
        <v>-5575.53</v>
      </c>
      <c r="E1403" s="437">
        <v>0.06</v>
      </c>
      <c r="F1403" s="437">
        <v>0</v>
      </c>
      <c r="G1403" s="437">
        <v>1.05</v>
      </c>
      <c r="H1403" s="437" t="s">
        <v>849</v>
      </c>
      <c r="I1403" s="437">
        <v>47</v>
      </c>
      <c r="J1403" s="437" t="s">
        <v>1116</v>
      </c>
      <c r="K1403" s="437" t="s">
        <v>1119</v>
      </c>
    </row>
    <row r="1404" spans="3:11">
      <c r="C1404" s="442">
        <v>2001511.74</v>
      </c>
      <c r="D1404" s="442">
        <v>-240069.26</v>
      </c>
      <c r="E1404" s="437">
        <v>0.27</v>
      </c>
      <c r="F1404" s="437">
        <v>-0.03</v>
      </c>
      <c r="G1404" s="437">
        <v>4.68</v>
      </c>
      <c r="H1404" s="437" t="s">
        <v>849</v>
      </c>
      <c r="I1404" s="437">
        <v>47</v>
      </c>
      <c r="J1404" s="437" t="s">
        <v>1116</v>
      </c>
      <c r="K1404" s="437" t="s">
        <v>1119</v>
      </c>
    </row>
    <row r="1405" spans="3:11">
      <c r="C1405" s="442">
        <v>337137.84</v>
      </c>
      <c r="D1405" s="442">
        <v>-1266.4100000000001</v>
      </c>
      <c r="E1405" s="437">
        <v>0.05</v>
      </c>
      <c r="F1405" s="437">
        <v>0</v>
      </c>
      <c r="G1405" s="437">
        <v>0.79</v>
      </c>
      <c r="H1405" s="437" t="s">
        <v>849</v>
      </c>
      <c r="I1405" s="437">
        <v>47</v>
      </c>
      <c r="J1405" s="437" t="s">
        <v>1120</v>
      </c>
      <c r="K1405" s="437" t="s">
        <v>1121</v>
      </c>
    </row>
    <row r="1406" spans="3:11">
      <c r="C1406" s="442">
        <v>42953.58</v>
      </c>
      <c r="D1406" s="442">
        <v>-42953.58</v>
      </c>
      <c r="E1406" s="437">
        <v>0.01</v>
      </c>
      <c r="F1406" s="437">
        <v>-0.01</v>
      </c>
      <c r="G1406" s="437">
        <v>0.1</v>
      </c>
      <c r="H1406" s="437" t="s">
        <v>849</v>
      </c>
      <c r="I1406" s="437">
        <v>47</v>
      </c>
      <c r="J1406" s="437" t="s">
        <v>1120</v>
      </c>
      <c r="K1406" s="437" t="s">
        <v>1121</v>
      </c>
    </row>
    <row r="1407" spans="3:11">
      <c r="C1407" s="442">
        <v>25531779.100000001</v>
      </c>
      <c r="D1407" s="442">
        <v>-136041.85</v>
      </c>
      <c r="E1407" s="437">
        <v>3.43</v>
      </c>
      <c r="F1407" s="437">
        <v>-0.02</v>
      </c>
      <c r="G1407" s="437">
        <v>59.74</v>
      </c>
      <c r="H1407" s="437" t="s">
        <v>849</v>
      </c>
      <c r="I1407" s="437">
        <v>47</v>
      </c>
      <c r="J1407" s="437" t="s">
        <v>1120</v>
      </c>
      <c r="K1407" s="437" t="s">
        <v>1122</v>
      </c>
    </row>
    <row r="1408" spans="3:11">
      <c r="C1408" s="442">
        <v>3888002.8</v>
      </c>
      <c r="D1408" s="442">
        <v>-26303.3</v>
      </c>
      <c r="E1408" s="437">
        <v>0.52</v>
      </c>
      <c r="F1408" s="437">
        <v>0</v>
      </c>
      <c r="G1408" s="437">
        <v>9.1</v>
      </c>
      <c r="H1408" s="437" t="s">
        <v>849</v>
      </c>
      <c r="I1408" s="437">
        <v>47</v>
      </c>
      <c r="J1408" s="437" t="s">
        <v>1120</v>
      </c>
      <c r="K1408" s="437" t="s">
        <v>1122</v>
      </c>
    </row>
    <row r="1409" spans="3:11">
      <c r="C1409" s="442">
        <v>1598742.1</v>
      </c>
      <c r="D1409" s="442">
        <v>-5548.93</v>
      </c>
      <c r="E1409" s="437">
        <v>0.21</v>
      </c>
      <c r="F1409" s="437">
        <v>0</v>
      </c>
      <c r="G1409" s="437">
        <v>3.74</v>
      </c>
      <c r="H1409" s="437" t="s">
        <v>849</v>
      </c>
      <c r="I1409" s="437">
        <v>47</v>
      </c>
      <c r="J1409" s="437" t="s">
        <v>1120</v>
      </c>
      <c r="K1409" s="437" t="s">
        <v>1122</v>
      </c>
    </row>
    <row r="1410" spans="3:11">
      <c r="C1410" s="442">
        <v>5680538.1399999997</v>
      </c>
      <c r="D1410" s="442">
        <v>-61518.97</v>
      </c>
      <c r="E1410" s="437">
        <v>0.76</v>
      </c>
      <c r="F1410" s="437">
        <v>-0.01</v>
      </c>
      <c r="G1410" s="437">
        <v>13.29</v>
      </c>
      <c r="H1410" s="437" t="s">
        <v>849</v>
      </c>
      <c r="I1410" s="437">
        <v>47</v>
      </c>
      <c r="J1410" s="437" t="s">
        <v>1120</v>
      </c>
      <c r="K1410" s="437" t="s">
        <v>1122</v>
      </c>
    </row>
    <row r="1411" spans="3:11">
      <c r="C1411" s="442">
        <v>415655.43</v>
      </c>
      <c r="D1411" s="442">
        <v>-3699.72</v>
      </c>
      <c r="E1411" s="437">
        <v>0.06</v>
      </c>
      <c r="F1411" s="437">
        <v>0</v>
      </c>
      <c r="G1411" s="437">
        <v>0.97</v>
      </c>
      <c r="H1411" s="437" t="s">
        <v>849</v>
      </c>
      <c r="I1411" s="437">
        <v>47</v>
      </c>
      <c r="J1411" s="437" t="s">
        <v>1120</v>
      </c>
      <c r="K1411" s="437" t="s">
        <v>1122</v>
      </c>
    </row>
    <row r="1412" spans="3:11">
      <c r="C1412" s="442">
        <v>886746.74</v>
      </c>
      <c r="D1412" s="442">
        <v>-27091.35</v>
      </c>
      <c r="E1412" s="437">
        <v>0.12</v>
      </c>
      <c r="F1412" s="437">
        <v>0</v>
      </c>
      <c r="G1412" s="437">
        <v>2.0699999999999998</v>
      </c>
      <c r="H1412" s="437" t="s">
        <v>849</v>
      </c>
      <c r="I1412" s="437">
        <v>47</v>
      </c>
      <c r="J1412" s="437" t="s">
        <v>1120</v>
      </c>
      <c r="K1412" s="437" t="s">
        <v>1122</v>
      </c>
    </row>
    <row r="1413" spans="3:11">
      <c r="C1413" s="442">
        <v>70949.47</v>
      </c>
      <c r="D1413" s="437">
        <v>-352.11</v>
      </c>
      <c r="E1413" s="437">
        <v>0.01</v>
      </c>
      <c r="F1413" s="437">
        <v>0</v>
      </c>
      <c r="G1413" s="437">
        <v>0.17</v>
      </c>
      <c r="H1413" s="437" t="s">
        <v>849</v>
      </c>
      <c r="I1413" s="437">
        <v>47</v>
      </c>
      <c r="J1413" s="437" t="s">
        <v>1120</v>
      </c>
      <c r="K1413" s="437" t="s">
        <v>1123</v>
      </c>
    </row>
    <row r="1414" spans="3:11">
      <c r="C1414" s="442">
        <v>2285810.31</v>
      </c>
      <c r="D1414" s="442">
        <v>-7812.59</v>
      </c>
      <c r="E1414" s="437">
        <v>0.31</v>
      </c>
      <c r="F1414" s="437">
        <v>0</v>
      </c>
      <c r="G1414" s="437">
        <v>5.35</v>
      </c>
      <c r="H1414" s="437" t="s">
        <v>849</v>
      </c>
      <c r="I1414" s="437">
        <v>47</v>
      </c>
      <c r="J1414" s="437" t="s">
        <v>1120</v>
      </c>
      <c r="K1414" s="437" t="s">
        <v>1123</v>
      </c>
    </row>
    <row r="1415" spans="3:11">
      <c r="C1415" s="442">
        <v>1534620.61</v>
      </c>
      <c r="D1415" s="442">
        <v>-21268.47</v>
      </c>
      <c r="E1415" s="437">
        <v>0.21</v>
      </c>
      <c r="F1415" s="437">
        <v>0</v>
      </c>
      <c r="G1415" s="437">
        <v>3.59</v>
      </c>
      <c r="H1415" s="437" t="s">
        <v>849</v>
      </c>
      <c r="I1415" s="437">
        <v>47</v>
      </c>
      <c r="J1415" s="437" t="s">
        <v>1120</v>
      </c>
      <c r="K1415" s="437" t="s">
        <v>1123</v>
      </c>
    </row>
    <row r="1416" spans="3:11">
      <c r="C1416" s="442">
        <v>280601.82</v>
      </c>
      <c r="D1416" s="442">
        <v>-4177.49</v>
      </c>
      <c r="E1416" s="437">
        <v>0.04</v>
      </c>
      <c r="F1416" s="437">
        <v>0</v>
      </c>
      <c r="G1416" s="437">
        <v>0.66</v>
      </c>
      <c r="H1416" s="437" t="s">
        <v>849</v>
      </c>
      <c r="I1416" s="437">
        <v>47</v>
      </c>
      <c r="J1416" s="437" t="s">
        <v>1120</v>
      </c>
      <c r="K1416" s="437" t="s">
        <v>1123</v>
      </c>
    </row>
    <row r="1417" spans="3:11">
      <c r="C1417" s="442">
        <v>25891592.170000002</v>
      </c>
      <c r="D1417" s="442">
        <v>-160931.54999999999</v>
      </c>
      <c r="E1417" s="437">
        <v>3.48</v>
      </c>
      <c r="F1417" s="437">
        <v>-0.02</v>
      </c>
      <c r="G1417" s="437">
        <v>60.59</v>
      </c>
      <c r="H1417" s="437" t="s">
        <v>849</v>
      </c>
      <c r="I1417" s="437">
        <v>47</v>
      </c>
      <c r="J1417" s="437" t="s">
        <v>1120</v>
      </c>
      <c r="K1417" s="437" t="s">
        <v>1124</v>
      </c>
    </row>
    <row r="1418" spans="3:11">
      <c r="C1418" s="442">
        <v>4075214.76</v>
      </c>
      <c r="D1418" s="442">
        <v>-35990.47</v>
      </c>
      <c r="E1418" s="437">
        <v>0.55000000000000004</v>
      </c>
      <c r="F1418" s="437">
        <v>0</v>
      </c>
      <c r="G1418" s="437">
        <v>9.5399999999999991</v>
      </c>
      <c r="H1418" s="437" t="s">
        <v>849</v>
      </c>
      <c r="I1418" s="437">
        <v>47</v>
      </c>
      <c r="J1418" s="437" t="s">
        <v>1120</v>
      </c>
      <c r="K1418" s="437" t="s">
        <v>1124</v>
      </c>
    </row>
    <row r="1419" spans="3:11">
      <c r="C1419" s="442">
        <v>6385867.3300000001</v>
      </c>
      <c r="D1419" s="442">
        <v>-30366.880000000001</v>
      </c>
      <c r="E1419" s="437">
        <v>0.86</v>
      </c>
      <c r="F1419" s="437">
        <v>0</v>
      </c>
      <c r="G1419" s="437">
        <v>14.94</v>
      </c>
      <c r="H1419" s="437" t="s">
        <v>849</v>
      </c>
      <c r="I1419" s="437">
        <v>47</v>
      </c>
      <c r="J1419" s="437" t="s">
        <v>1120</v>
      </c>
      <c r="K1419" s="437" t="s">
        <v>1125</v>
      </c>
    </row>
    <row r="1420" spans="3:11">
      <c r="C1420" s="442">
        <v>2527818.36</v>
      </c>
      <c r="D1420" s="442">
        <v>-12467.5</v>
      </c>
      <c r="E1420" s="437">
        <v>0.34</v>
      </c>
      <c r="F1420" s="437">
        <v>0</v>
      </c>
      <c r="G1420" s="437">
        <v>5.92</v>
      </c>
      <c r="H1420" s="437" t="s">
        <v>849</v>
      </c>
      <c r="I1420" s="437">
        <v>47</v>
      </c>
      <c r="J1420" s="437" t="s">
        <v>1120</v>
      </c>
      <c r="K1420" s="437" t="s">
        <v>1125</v>
      </c>
    </row>
    <row r="1421" spans="3:11">
      <c r="C1421" s="442">
        <v>4037378.16</v>
      </c>
      <c r="D1421" s="442">
        <v>-18390.560000000001</v>
      </c>
      <c r="E1421" s="437">
        <v>0.54</v>
      </c>
      <c r="F1421" s="437">
        <v>0</v>
      </c>
      <c r="G1421" s="437">
        <v>9.4499999999999993</v>
      </c>
      <c r="H1421" s="437" t="s">
        <v>849</v>
      </c>
      <c r="I1421" s="437">
        <v>47</v>
      </c>
      <c r="J1421" s="437" t="s">
        <v>1120</v>
      </c>
      <c r="K1421" s="437" t="s">
        <v>1125</v>
      </c>
    </row>
    <row r="1422" spans="3:11">
      <c r="C1422" s="442">
        <v>222290.49</v>
      </c>
      <c r="D1422" s="442">
        <v>-5796.7</v>
      </c>
      <c r="E1422" s="437">
        <v>0.03</v>
      </c>
      <c r="F1422" s="437">
        <v>0</v>
      </c>
      <c r="G1422" s="437">
        <v>0.52</v>
      </c>
      <c r="H1422" s="437" t="s">
        <v>849</v>
      </c>
      <c r="I1422" s="437">
        <v>47</v>
      </c>
      <c r="J1422" s="437" t="s">
        <v>1120</v>
      </c>
      <c r="K1422" s="437" t="s">
        <v>1125</v>
      </c>
    </row>
    <row r="1423" spans="3:11">
      <c r="C1423" s="437">
        <v>641.16</v>
      </c>
      <c r="D1423" s="437">
        <v>-58.61</v>
      </c>
      <c r="E1423" s="437">
        <v>0</v>
      </c>
      <c r="F1423" s="437">
        <v>0</v>
      </c>
      <c r="G1423" s="437">
        <v>0</v>
      </c>
      <c r="H1423" s="437" t="s">
        <v>849</v>
      </c>
      <c r="I1423" s="437">
        <v>47</v>
      </c>
      <c r="J1423" s="437" t="s">
        <v>1120</v>
      </c>
      <c r="K1423" s="437" t="s">
        <v>1125</v>
      </c>
    </row>
    <row r="1424" spans="3:11">
      <c r="C1424" s="442">
        <v>172162.54</v>
      </c>
      <c r="D1424" s="442">
        <v>-1686.71</v>
      </c>
      <c r="E1424" s="437">
        <v>0.02</v>
      </c>
      <c r="F1424" s="437">
        <v>0</v>
      </c>
      <c r="G1424" s="437">
        <v>0.4</v>
      </c>
      <c r="H1424" s="437" t="s">
        <v>849</v>
      </c>
      <c r="I1424" s="437">
        <v>47</v>
      </c>
      <c r="J1424" s="437" t="s">
        <v>1126</v>
      </c>
      <c r="K1424" s="437" t="s">
        <v>1127</v>
      </c>
    </row>
    <row r="1425" spans="3:11">
      <c r="C1425" s="437">
        <v>64.98</v>
      </c>
      <c r="D1425" s="437">
        <v>-0.53</v>
      </c>
      <c r="E1425" s="437">
        <v>0</v>
      </c>
      <c r="F1425" s="437">
        <v>0</v>
      </c>
      <c r="G1425" s="437">
        <v>0</v>
      </c>
      <c r="H1425" s="437" t="s">
        <v>849</v>
      </c>
      <c r="I1425" s="437">
        <v>47</v>
      </c>
      <c r="J1425" s="437" t="s">
        <v>1126</v>
      </c>
      <c r="K1425" s="437" t="s">
        <v>1128</v>
      </c>
    </row>
    <row r="1426" spans="3:11">
      <c r="C1426" s="442">
        <v>31711147.960000001</v>
      </c>
      <c r="D1426" s="442">
        <v>-401200.75</v>
      </c>
      <c r="E1426" s="437">
        <v>4.26</v>
      </c>
      <c r="F1426" s="437">
        <v>-0.05</v>
      </c>
      <c r="G1426" s="437">
        <v>74.2</v>
      </c>
      <c r="H1426" s="437" t="s">
        <v>849</v>
      </c>
      <c r="I1426" s="437">
        <v>47</v>
      </c>
      <c r="J1426" s="437" t="s">
        <v>1126</v>
      </c>
      <c r="K1426" s="437" t="s">
        <v>1129</v>
      </c>
    </row>
    <row r="1427" spans="3:11">
      <c r="C1427" s="442">
        <v>1217112.3999999999</v>
      </c>
      <c r="D1427" s="442">
        <v>-4001.93</v>
      </c>
      <c r="E1427" s="437">
        <v>0.16</v>
      </c>
      <c r="F1427" s="437">
        <v>0</v>
      </c>
      <c r="G1427" s="437">
        <v>2.85</v>
      </c>
      <c r="H1427" s="437" t="s">
        <v>849</v>
      </c>
      <c r="I1427" s="437">
        <v>47</v>
      </c>
      <c r="J1427" s="437" t="s">
        <v>1126</v>
      </c>
      <c r="K1427" s="437" t="s">
        <v>1129</v>
      </c>
    </row>
    <row r="1428" spans="3:11">
      <c r="C1428" s="442">
        <v>6784012.6100000003</v>
      </c>
      <c r="D1428" s="442">
        <v>-24321.16</v>
      </c>
      <c r="E1428" s="437">
        <v>0.91</v>
      </c>
      <c r="F1428" s="437">
        <v>0</v>
      </c>
      <c r="G1428" s="437">
        <v>15.87</v>
      </c>
      <c r="H1428" s="437" t="s">
        <v>849</v>
      </c>
      <c r="I1428" s="437">
        <v>47</v>
      </c>
      <c r="J1428" s="437" t="s">
        <v>1126</v>
      </c>
      <c r="K1428" s="437" t="s">
        <v>1129</v>
      </c>
    </row>
    <row r="1429" spans="3:11">
      <c r="C1429" s="442">
        <v>1636018.11</v>
      </c>
      <c r="D1429" s="442">
        <v>-15395.68</v>
      </c>
      <c r="E1429" s="437">
        <v>0.22</v>
      </c>
      <c r="F1429" s="437">
        <v>0</v>
      </c>
      <c r="G1429" s="437">
        <v>3.83</v>
      </c>
      <c r="H1429" s="437" t="s">
        <v>849</v>
      </c>
      <c r="I1429" s="437">
        <v>47</v>
      </c>
      <c r="J1429" s="437" t="s">
        <v>1126</v>
      </c>
      <c r="K1429" s="437" t="s">
        <v>1129</v>
      </c>
    </row>
    <row r="1430" spans="3:11">
      <c r="C1430" s="442">
        <v>4730093.6399999997</v>
      </c>
      <c r="D1430" s="442">
        <v>-67880.759999999995</v>
      </c>
      <c r="E1430" s="437">
        <v>0.64</v>
      </c>
      <c r="F1430" s="437">
        <v>-0.01</v>
      </c>
      <c r="G1430" s="437">
        <v>11.07</v>
      </c>
      <c r="H1430" s="437" t="s">
        <v>849</v>
      </c>
      <c r="I1430" s="437">
        <v>47</v>
      </c>
      <c r="J1430" s="437" t="s">
        <v>1126</v>
      </c>
      <c r="K1430" s="437" t="s">
        <v>1129</v>
      </c>
    </row>
    <row r="1431" spans="3:11">
      <c r="C1431" s="442">
        <v>1387846.7</v>
      </c>
      <c r="D1431" s="442">
        <v>-13218.44</v>
      </c>
      <c r="E1431" s="437">
        <v>0.19</v>
      </c>
      <c r="F1431" s="437">
        <v>0</v>
      </c>
      <c r="G1431" s="437">
        <v>3.25</v>
      </c>
      <c r="H1431" s="437" t="s">
        <v>849</v>
      </c>
      <c r="I1431" s="437">
        <v>47</v>
      </c>
      <c r="J1431" s="437" t="s">
        <v>1126</v>
      </c>
      <c r="K1431" s="437" t="s">
        <v>1129</v>
      </c>
    </row>
    <row r="1432" spans="3:11">
      <c r="C1432" s="442">
        <v>5181015.2699999996</v>
      </c>
      <c r="D1432" s="442">
        <v>-562918.52</v>
      </c>
      <c r="E1432" s="437">
        <v>0.7</v>
      </c>
      <c r="F1432" s="437">
        <v>-0.08</v>
      </c>
      <c r="G1432" s="437">
        <v>12.12</v>
      </c>
      <c r="H1432" s="437" t="s">
        <v>849</v>
      </c>
      <c r="I1432" s="437">
        <v>47</v>
      </c>
      <c r="J1432" s="437" t="s">
        <v>1126</v>
      </c>
      <c r="K1432" s="437" t="s">
        <v>1129</v>
      </c>
    </row>
    <row r="1433" spans="3:11">
      <c r="C1433" s="442">
        <v>388717.68</v>
      </c>
      <c r="D1433" s="442">
        <v>-20287.13</v>
      </c>
      <c r="E1433" s="437">
        <v>0.05</v>
      </c>
      <c r="F1433" s="437">
        <v>0</v>
      </c>
      <c r="G1433" s="437">
        <v>0.91</v>
      </c>
      <c r="H1433" s="437" t="s">
        <v>849</v>
      </c>
      <c r="I1433" s="437">
        <v>47</v>
      </c>
      <c r="J1433" s="437" t="s">
        <v>1126</v>
      </c>
      <c r="K1433" s="437" t="s">
        <v>1129</v>
      </c>
    </row>
    <row r="1434" spans="3:11">
      <c r="C1434" s="442">
        <v>6285981.6200000001</v>
      </c>
      <c r="D1434" s="442">
        <v>-297229.7</v>
      </c>
      <c r="E1434" s="437">
        <v>0.85</v>
      </c>
      <c r="F1434" s="437">
        <v>-0.04</v>
      </c>
      <c r="G1434" s="437">
        <v>14.71</v>
      </c>
      <c r="H1434" s="437" t="s">
        <v>849</v>
      </c>
      <c r="I1434" s="437">
        <v>47</v>
      </c>
      <c r="J1434" s="437" t="s">
        <v>1126</v>
      </c>
      <c r="K1434" s="437" t="s">
        <v>1129</v>
      </c>
    </row>
    <row r="1435" spans="3:11">
      <c r="C1435" s="442">
        <v>408376.03</v>
      </c>
      <c r="D1435" s="442">
        <v>-12607.35</v>
      </c>
      <c r="E1435" s="437">
        <v>0.05</v>
      </c>
      <c r="F1435" s="437">
        <v>0</v>
      </c>
      <c r="G1435" s="437">
        <v>0.96</v>
      </c>
      <c r="H1435" s="437" t="s">
        <v>849</v>
      </c>
      <c r="I1435" s="437">
        <v>47</v>
      </c>
      <c r="J1435" s="437" t="s">
        <v>1126</v>
      </c>
      <c r="K1435" s="437" t="s">
        <v>1130</v>
      </c>
    </row>
    <row r="1436" spans="3:11">
      <c r="C1436" s="442">
        <v>344341.64</v>
      </c>
      <c r="D1436" s="442">
        <v>-7111.9</v>
      </c>
      <c r="E1436" s="437">
        <v>0.05</v>
      </c>
      <c r="F1436" s="437">
        <v>0</v>
      </c>
      <c r="G1436" s="437">
        <v>0.81</v>
      </c>
      <c r="H1436" s="437" t="s">
        <v>849</v>
      </c>
      <c r="I1436" s="437">
        <v>47</v>
      </c>
      <c r="J1436" s="437" t="s">
        <v>1126</v>
      </c>
      <c r="K1436" s="437" t="s">
        <v>1130</v>
      </c>
    </row>
    <row r="1437" spans="3:11">
      <c r="C1437" s="442">
        <v>15009489.800000001</v>
      </c>
      <c r="D1437" s="442">
        <v>-103843.02</v>
      </c>
      <c r="E1437" s="437">
        <v>2.02</v>
      </c>
      <c r="F1437" s="437">
        <v>-0.01</v>
      </c>
      <c r="G1437" s="437">
        <v>35.119999999999997</v>
      </c>
      <c r="H1437" s="437" t="s">
        <v>849</v>
      </c>
      <c r="I1437" s="437">
        <v>47</v>
      </c>
      <c r="J1437" s="437" t="s">
        <v>1131</v>
      </c>
      <c r="K1437" s="437" t="s">
        <v>1132</v>
      </c>
    </row>
    <row r="1438" spans="3:11">
      <c r="C1438" s="442">
        <v>3982452.05</v>
      </c>
      <c r="D1438" s="442">
        <v>-20582.330000000002</v>
      </c>
      <c r="E1438" s="437">
        <v>0.54</v>
      </c>
      <c r="F1438" s="437">
        <v>0</v>
      </c>
      <c r="G1438" s="437">
        <v>9.32</v>
      </c>
      <c r="H1438" s="437" t="s">
        <v>849</v>
      </c>
      <c r="I1438" s="437">
        <v>47</v>
      </c>
      <c r="J1438" s="437" t="s">
        <v>1131</v>
      </c>
      <c r="K1438" s="437" t="s">
        <v>1132</v>
      </c>
    </row>
    <row r="1439" spans="3:11">
      <c r="C1439" s="442">
        <v>2836507.47</v>
      </c>
      <c r="D1439" s="442">
        <v>-34974.46</v>
      </c>
      <c r="E1439" s="437">
        <v>0.38</v>
      </c>
      <c r="F1439" s="437">
        <v>0</v>
      </c>
      <c r="G1439" s="437">
        <v>6.64</v>
      </c>
      <c r="H1439" s="437" t="s">
        <v>849</v>
      </c>
      <c r="I1439" s="437">
        <v>47</v>
      </c>
      <c r="J1439" s="437" t="s">
        <v>1131</v>
      </c>
      <c r="K1439" s="437" t="s">
        <v>1132</v>
      </c>
    </row>
    <row r="1440" spans="3:11">
      <c r="C1440" s="442">
        <v>21650495.77</v>
      </c>
      <c r="D1440" s="442">
        <v>-1253705.8500000001</v>
      </c>
      <c r="E1440" s="437">
        <v>2.91</v>
      </c>
      <c r="F1440" s="437">
        <v>-0.17</v>
      </c>
      <c r="G1440" s="437">
        <v>50.66</v>
      </c>
      <c r="H1440" s="437" t="s">
        <v>849</v>
      </c>
      <c r="I1440" s="437">
        <v>47</v>
      </c>
      <c r="J1440" s="437" t="s">
        <v>1131</v>
      </c>
      <c r="K1440" s="437" t="s">
        <v>1132</v>
      </c>
    </row>
    <row r="1441" spans="3:11">
      <c r="C1441" s="442">
        <v>2212565.31</v>
      </c>
      <c r="D1441" s="442">
        <v>-1415204.26</v>
      </c>
      <c r="E1441" s="437">
        <v>0.3</v>
      </c>
      <c r="F1441" s="437">
        <v>-0.19</v>
      </c>
      <c r="G1441" s="437">
        <v>5.18</v>
      </c>
      <c r="H1441" s="437" t="s">
        <v>849</v>
      </c>
      <c r="I1441" s="437">
        <v>47</v>
      </c>
      <c r="J1441" s="437" t="s">
        <v>1131</v>
      </c>
      <c r="K1441" s="437" t="s">
        <v>1132</v>
      </c>
    </row>
    <row r="1442" spans="3:11">
      <c r="C1442" s="442">
        <v>1018916.23</v>
      </c>
      <c r="D1442" s="442">
        <v>-796771.2</v>
      </c>
      <c r="E1442" s="437">
        <v>0.14000000000000001</v>
      </c>
      <c r="F1442" s="437">
        <v>-0.11</v>
      </c>
      <c r="G1442" s="437">
        <v>2.38</v>
      </c>
      <c r="H1442" s="437" t="s">
        <v>849</v>
      </c>
      <c r="I1442" s="437">
        <v>47</v>
      </c>
      <c r="J1442" s="437" t="s">
        <v>1131</v>
      </c>
      <c r="K1442" s="437" t="s">
        <v>1132</v>
      </c>
    </row>
    <row r="1443" spans="3:11">
      <c r="C1443" s="442">
        <v>3837769.16</v>
      </c>
      <c r="D1443" s="442">
        <v>-1140791.1000000001</v>
      </c>
      <c r="E1443" s="437">
        <v>0.52</v>
      </c>
      <c r="F1443" s="437">
        <v>-0.15</v>
      </c>
      <c r="G1443" s="437">
        <v>8.98</v>
      </c>
      <c r="H1443" s="437" t="s">
        <v>849</v>
      </c>
      <c r="I1443" s="437">
        <v>47</v>
      </c>
      <c r="J1443" s="437" t="s">
        <v>1131</v>
      </c>
      <c r="K1443" s="437" t="s">
        <v>1132</v>
      </c>
    </row>
    <row r="1444" spans="3:11">
      <c r="C1444" s="442">
        <v>3208751</v>
      </c>
      <c r="D1444" s="442">
        <v>-39182.32</v>
      </c>
      <c r="E1444" s="437">
        <v>0.43</v>
      </c>
      <c r="F1444" s="437">
        <v>-0.01</v>
      </c>
      <c r="G1444" s="437">
        <v>7.51</v>
      </c>
      <c r="H1444" s="437" t="s">
        <v>849</v>
      </c>
      <c r="I1444" s="437">
        <v>47</v>
      </c>
      <c r="J1444" s="437" t="s">
        <v>1131</v>
      </c>
      <c r="K1444" s="437" t="s">
        <v>1133</v>
      </c>
    </row>
    <row r="1445" spans="3:11">
      <c r="C1445" s="442">
        <v>1905159.11</v>
      </c>
      <c r="D1445" s="442">
        <v>-21016.74</v>
      </c>
      <c r="E1445" s="437">
        <v>0.26</v>
      </c>
      <c r="F1445" s="437">
        <v>0</v>
      </c>
      <c r="G1445" s="437">
        <v>4.46</v>
      </c>
      <c r="H1445" s="437" t="s">
        <v>849</v>
      </c>
      <c r="I1445" s="437">
        <v>47</v>
      </c>
      <c r="J1445" s="437" t="s">
        <v>1131</v>
      </c>
      <c r="K1445" s="437" t="s">
        <v>1133</v>
      </c>
    </row>
    <row r="1446" spans="3:11">
      <c r="C1446" s="442">
        <v>1228415</v>
      </c>
      <c r="D1446" s="442">
        <v>-60377.06</v>
      </c>
      <c r="E1446" s="437">
        <v>0.17</v>
      </c>
      <c r="F1446" s="437">
        <v>-0.01</v>
      </c>
      <c r="G1446" s="437">
        <v>2.87</v>
      </c>
      <c r="H1446" s="437" t="s">
        <v>849</v>
      </c>
      <c r="I1446" s="437">
        <v>47</v>
      </c>
      <c r="J1446" s="437" t="s">
        <v>1131</v>
      </c>
      <c r="K1446" s="437" t="s">
        <v>1133</v>
      </c>
    </row>
    <row r="1447" spans="3:11">
      <c r="C1447" s="442">
        <v>111042.89</v>
      </c>
      <c r="D1447" s="437">
        <v>-280.47000000000003</v>
      </c>
      <c r="E1447" s="437">
        <v>0.01</v>
      </c>
      <c r="F1447" s="437">
        <v>0</v>
      </c>
      <c r="G1447" s="437">
        <v>0.26</v>
      </c>
      <c r="H1447" s="437" t="s">
        <v>849</v>
      </c>
      <c r="I1447" s="437">
        <v>47</v>
      </c>
      <c r="J1447" s="437" t="s">
        <v>1131</v>
      </c>
      <c r="K1447" s="437" t="s">
        <v>1134</v>
      </c>
    </row>
    <row r="1448" spans="3:11">
      <c r="C1448" s="442">
        <v>1695831.04</v>
      </c>
      <c r="D1448" s="442">
        <v>-21588.36</v>
      </c>
      <c r="E1448" s="437">
        <v>0.23</v>
      </c>
      <c r="F1448" s="437">
        <v>0</v>
      </c>
      <c r="G1448" s="437">
        <v>3.97</v>
      </c>
      <c r="H1448" s="437" t="s">
        <v>849</v>
      </c>
      <c r="I1448" s="437">
        <v>47</v>
      </c>
      <c r="J1448" s="437" t="s">
        <v>1131</v>
      </c>
      <c r="K1448" s="437" t="s">
        <v>1134</v>
      </c>
    </row>
    <row r="1449" spans="3:11">
      <c r="C1449" s="442">
        <v>3655126.4</v>
      </c>
      <c r="D1449" s="442">
        <v>-30798.06</v>
      </c>
      <c r="E1449" s="437">
        <v>0.49</v>
      </c>
      <c r="F1449" s="437">
        <v>0</v>
      </c>
      <c r="G1449" s="437">
        <v>8.5500000000000007</v>
      </c>
      <c r="H1449" s="437" t="s">
        <v>849</v>
      </c>
      <c r="I1449" s="437">
        <v>47</v>
      </c>
      <c r="J1449" s="437" t="s">
        <v>1131</v>
      </c>
      <c r="K1449" s="437" t="s">
        <v>1135</v>
      </c>
    </row>
    <row r="1450" spans="3:11">
      <c r="C1450" s="442">
        <v>3037927.15</v>
      </c>
      <c r="D1450" s="442">
        <v>-24262.95</v>
      </c>
      <c r="E1450" s="437">
        <v>0.41</v>
      </c>
      <c r="F1450" s="437">
        <v>0</v>
      </c>
      <c r="G1450" s="437">
        <v>7.11</v>
      </c>
      <c r="H1450" s="437" t="s">
        <v>849</v>
      </c>
      <c r="I1450" s="437">
        <v>47</v>
      </c>
      <c r="J1450" s="437" t="s">
        <v>1131</v>
      </c>
      <c r="K1450" s="437" t="s">
        <v>1135</v>
      </c>
    </row>
    <row r="1451" spans="3:11">
      <c r="C1451" s="442">
        <v>13249153.689999999</v>
      </c>
      <c r="D1451" s="442">
        <v>-76318.490000000005</v>
      </c>
      <c r="E1451" s="437">
        <v>1.78</v>
      </c>
      <c r="F1451" s="437">
        <v>-0.01</v>
      </c>
      <c r="G1451" s="437">
        <v>31</v>
      </c>
      <c r="H1451" s="437" t="s">
        <v>849</v>
      </c>
      <c r="I1451" s="437">
        <v>47</v>
      </c>
      <c r="J1451" s="437" t="s">
        <v>1131</v>
      </c>
      <c r="K1451" s="437" t="s">
        <v>1135</v>
      </c>
    </row>
    <row r="1452" spans="3:11">
      <c r="C1452" s="442">
        <v>884667.91</v>
      </c>
      <c r="D1452" s="442">
        <v>-97783.76</v>
      </c>
      <c r="E1452" s="437">
        <v>0.12</v>
      </c>
      <c r="F1452" s="437">
        <v>-0.01</v>
      </c>
      <c r="G1452" s="437">
        <v>2.0699999999999998</v>
      </c>
      <c r="H1452" s="437" t="s">
        <v>849</v>
      </c>
      <c r="I1452" s="437">
        <v>47</v>
      </c>
      <c r="J1452" s="437" t="s">
        <v>1131</v>
      </c>
      <c r="K1452" s="437" t="s">
        <v>1135</v>
      </c>
    </row>
    <row r="1453" spans="3:11">
      <c r="C1453" s="442">
        <v>2831594.02</v>
      </c>
      <c r="D1453" s="442">
        <v>-32252.86</v>
      </c>
      <c r="E1453" s="437">
        <v>0.38</v>
      </c>
      <c r="F1453" s="437">
        <v>0</v>
      </c>
      <c r="G1453" s="437">
        <v>6.63</v>
      </c>
      <c r="H1453" s="437" t="s">
        <v>849</v>
      </c>
      <c r="I1453" s="437">
        <v>47</v>
      </c>
      <c r="J1453" s="437" t="s">
        <v>1131</v>
      </c>
      <c r="K1453" s="437" t="s">
        <v>1136</v>
      </c>
    </row>
    <row r="1454" spans="3:11">
      <c r="C1454" s="442">
        <v>2289241.2599999998</v>
      </c>
      <c r="D1454" s="442">
        <v>-8459.01</v>
      </c>
      <c r="E1454" s="437">
        <v>0.31</v>
      </c>
      <c r="F1454" s="437">
        <v>0</v>
      </c>
      <c r="G1454" s="437">
        <v>5.36</v>
      </c>
      <c r="H1454" s="437" t="s">
        <v>849</v>
      </c>
      <c r="I1454" s="437">
        <v>47</v>
      </c>
      <c r="J1454" s="437" t="s">
        <v>1131</v>
      </c>
      <c r="K1454" s="437" t="s">
        <v>1136</v>
      </c>
    </row>
    <row r="1455" spans="3:11">
      <c r="C1455" s="442">
        <v>368000</v>
      </c>
      <c r="D1455" s="442">
        <v>-2553.4</v>
      </c>
      <c r="E1455" s="437">
        <v>0.05</v>
      </c>
      <c r="F1455" s="437">
        <v>0</v>
      </c>
      <c r="G1455" s="437">
        <v>0.86</v>
      </c>
      <c r="H1455" s="437" t="s">
        <v>849</v>
      </c>
      <c r="I1455" s="437">
        <v>47</v>
      </c>
      <c r="J1455" s="437" t="s">
        <v>1131</v>
      </c>
      <c r="K1455" s="437" t="s">
        <v>1136</v>
      </c>
    </row>
    <row r="1456" spans="3:11">
      <c r="C1456" s="442">
        <v>1288897.77</v>
      </c>
      <c r="D1456" s="442">
        <v>-21755.15</v>
      </c>
      <c r="E1456" s="437">
        <v>0.17</v>
      </c>
      <c r="F1456" s="437">
        <v>0</v>
      </c>
      <c r="G1456" s="437">
        <v>3.02</v>
      </c>
      <c r="H1456" s="437" t="s">
        <v>849</v>
      </c>
      <c r="I1456" s="437">
        <v>47</v>
      </c>
      <c r="J1456" s="437" t="s">
        <v>1131</v>
      </c>
      <c r="K1456" s="437" t="s">
        <v>1136</v>
      </c>
    </row>
    <row r="1457" spans="3:11">
      <c r="C1457" s="442">
        <v>6091859.1699999999</v>
      </c>
      <c r="D1457" s="442">
        <v>-135684.59</v>
      </c>
      <c r="E1457" s="437">
        <v>0.82</v>
      </c>
      <c r="F1457" s="437">
        <v>-0.02</v>
      </c>
      <c r="G1457" s="437">
        <v>14.25</v>
      </c>
      <c r="H1457" s="437" t="s">
        <v>849</v>
      </c>
      <c r="I1457" s="437">
        <v>47</v>
      </c>
      <c r="J1457" s="437" t="s">
        <v>1131</v>
      </c>
      <c r="K1457" s="437" t="s">
        <v>1136</v>
      </c>
    </row>
    <row r="1458" spans="3:11">
      <c r="C1458" s="442">
        <v>5471055.1299999999</v>
      </c>
      <c r="D1458" s="442">
        <v>-24751.99</v>
      </c>
      <c r="E1458" s="437">
        <v>0.74</v>
      </c>
      <c r="F1458" s="437">
        <v>0</v>
      </c>
      <c r="G1458" s="437">
        <v>12.8</v>
      </c>
      <c r="H1458" s="437" t="s">
        <v>849</v>
      </c>
      <c r="I1458" s="437">
        <v>47</v>
      </c>
      <c r="J1458" s="437" t="s">
        <v>1131</v>
      </c>
      <c r="K1458" s="437" t="s">
        <v>1137</v>
      </c>
    </row>
    <row r="1459" spans="3:11">
      <c r="C1459" s="442">
        <v>44235.32</v>
      </c>
      <c r="D1459" s="442">
        <v>-1373.45</v>
      </c>
      <c r="E1459" s="437">
        <v>0.01</v>
      </c>
      <c r="F1459" s="437">
        <v>0</v>
      </c>
      <c r="G1459" s="437">
        <v>0.1</v>
      </c>
      <c r="H1459" s="437" t="s">
        <v>849</v>
      </c>
      <c r="I1459" s="437">
        <v>47</v>
      </c>
      <c r="J1459" s="437" t="s">
        <v>1131</v>
      </c>
      <c r="K1459" s="437" t="s">
        <v>1137</v>
      </c>
    </row>
    <row r="1460" spans="3:11">
      <c r="C1460" s="442">
        <v>6652139.3200000003</v>
      </c>
      <c r="D1460" s="442">
        <v>-68473.850000000006</v>
      </c>
      <c r="E1460" s="437">
        <v>0.89</v>
      </c>
      <c r="F1460" s="437">
        <v>-0.01</v>
      </c>
      <c r="G1460" s="437">
        <v>15.57</v>
      </c>
      <c r="H1460" s="437" t="s">
        <v>849</v>
      </c>
      <c r="I1460" s="437">
        <v>47</v>
      </c>
      <c r="J1460" s="437" t="s">
        <v>1131</v>
      </c>
      <c r="K1460" s="437" t="s">
        <v>1137</v>
      </c>
    </row>
    <row r="1461" spans="3:11">
      <c r="C1461" s="442">
        <v>445388.59</v>
      </c>
      <c r="D1461" s="442">
        <v>-4962.95</v>
      </c>
      <c r="E1461" s="437">
        <v>0.06</v>
      </c>
      <c r="F1461" s="437">
        <v>0</v>
      </c>
      <c r="G1461" s="437">
        <v>1.04</v>
      </c>
      <c r="H1461" s="437" t="s">
        <v>849</v>
      </c>
      <c r="I1461" s="437">
        <v>47</v>
      </c>
      <c r="J1461" s="437" t="s">
        <v>1131</v>
      </c>
      <c r="K1461" s="437" t="s">
        <v>1137</v>
      </c>
    </row>
    <row r="1462" spans="3:11">
      <c r="C1462" s="442">
        <v>8897578.1400000006</v>
      </c>
      <c r="D1462" s="442">
        <v>-1470421.73</v>
      </c>
      <c r="E1462" s="437">
        <v>1.2</v>
      </c>
      <c r="F1462" s="437">
        <v>-0.2</v>
      </c>
      <c r="G1462" s="437">
        <v>20.82</v>
      </c>
      <c r="H1462" s="437" t="s">
        <v>849</v>
      </c>
      <c r="I1462" s="437">
        <v>47</v>
      </c>
      <c r="J1462" s="437" t="s">
        <v>1131</v>
      </c>
      <c r="K1462" s="437" t="s">
        <v>1137</v>
      </c>
    </row>
    <row r="1463" spans="3:11">
      <c r="C1463" s="442">
        <v>53395.99</v>
      </c>
      <c r="D1463" s="442">
        <v>-18227.04</v>
      </c>
      <c r="E1463" s="437">
        <v>0.01</v>
      </c>
      <c r="F1463" s="437">
        <v>0</v>
      </c>
      <c r="G1463" s="437">
        <v>0.12</v>
      </c>
      <c r="H1463" s="437" t="s">
        <v>849</v>
      </c>
      <c r="I1463" s="437">
        <v>47</v>
      </c>
      <c r="J1463" s="437" t="s">
        <v>1131</v>
      </c>
      <c r="K1463" s="437" t="s">
        <v>1137</v>
      </c>
    </row>
    <row r="1464" spans="3:11">
      <c r="C1464" s="442">
        <v>76163346.870000005</v>
      </c>
      <c r="D1464" s="442">
        <v>-389108.78</v>
      </c>
      <c r="E1464" s="437">
        <v>10.24</v>
      </c>
      <c r="F1464" s="437">
        <v>-0.05</v>
      </c>
      <c r="G1464" s="437">
        <v>178.22</v>
      </c>
      <c r="H1464" s="437" t="s">
        <v>849</v>
      </c>
      <c r="I1464" s="437">
        <v>47</v>
      </c>
      <c r="J1464" s="437" t="s">
        <v>1131</v>
      </c>
      <c r="K1464" s="437" t="s">
        <v>1138</v>
      </c>
    </row>
    <row r="1465" spans="3:11">
      <c r="C1465" s="442">
        <v>1160570.33</v>
      </c>
      <c r="D1465" s="442">
        <v>-6329.66</v>
      </c>
      <c r="E1465" s="437">
        <v>0.16</v>
      </c>
      <c r="F1465" s="437">
        <v>0</v>
      </c>
      <c r="G1465" s="437">
        <v>2.72</v>
      </c>
      <c r="H1465" s="437" t="s">
        <v>849</v>
      </c>
      <c r="I1465" s="437">
        <v>47</v>
      </c>
      <c r="J1465" s="437" t="s">
        <v>1131</v>
      </c>
      <c r="K1465" s="437" t="s">
        <v>1138</v>
      </c>
    </row>
    <row r="1466" spans="3:11">
      <c r="C1466" s="442">
        <v>4270769.09</v>
      </c>
      <c r="D1466" s="442">
        <v>-22432.639999999999</v>
      </c>
      <c r="E1466" s="437">
        <v>0.56999999999999995</v>
      </c>
      <c r="F1466" s="437">
        <v>0</v>
      </c>
      <c r="G1466" s="437">
        <v>9.99</v>
      </c>
      <c r="H1466" s="437" t="s">
        <v>849</v>
      </c>
      <c r="I1466" s="437">
        <v>47</v>
      </c>
      <c r="J1466" s="437" t="s">
        <v>1131</v>
      </c>
      <c r="K1466" s="437" t="s">
        <v>1138</v>
      </c>
    </row>
    <row r="1467" spans="3:11">
      <c r="C1467" s="442">
        <v>7327995.4699999997</v>
      </c>
      <c r="D1467" s="442">
        <v>-115433.25</v>
      </c>
      <c r="E1467" s="437">
        <v>0.99</v>
      </c>
      <c r="F1467" s="437">
        <v>-0.02</v>
      </c>
      <c r="G1467" s="437">
        <v>17.149999999999999</v>
      </c>
      <c r="H1467" s="437" t="s">
        <v>849</v>
      </c>
      <c r="I1467" s="437">
        <v>47</v>
      </c>
      <c r="J1467" s="437" t="s">
        <v>1131</v>
      </c>
      <c r="K1467" s="437" t="s">
        <v>1138</v>
      </c>
    </row>
    <row r="1468" spans="3:11">
      <c r="C1468" s="442">
        <v>10622721.449999999</v>
      </c>
      <c r="D1468" s="442">
        <v>-189998.07999999999</v>
      </c>
      <c r="E1468" s="437">
        <v>1.43</v>
      </c>
      <c r="F1468" s="437">
        <v>-0.03</v>
      </c>
      <c r="G1468" s="437">
        <v>24.86</v>
      </c>
      <c r="H1468" s="437" t="s">
        <v>849</v>
      </c>
      <c r="I1468" s="437">
        <v>47</v>
      </c>
      <c r="J1468" s="437" t="s">
        <v>1131</v>
      </c>
      <c r="K1468" s="437" t="s">
        <v>1138</v>
      </c>
    </row>
    <row r="1469" spans="3:11">
      <c r="C1469" s="442">
        <v>1724116.17</v>
      </c>
      <c r="D1469" s="442">
        <v>-92251.38</v>
      </c>
      <c r="E1469" s="437">
        <v>0.23</v>
      </c>
      <c r="F1469" s="437">
        <v>-0.01</v>
      </c>
      <c r="G1469" s="437">
        <v>4.03</v>
      </c>
      <c r="H1469" s="437" t="s">
        <v>849</v>
      </c>
      <c r="I1469" s="437">
        <v>47</v>
      </c>
      <c r="J1469" s="437" t="s">
        <v>1131</v>
      </c>
      <c r="K1469" s="437" t="s">
        <v>1138</v>
      </c>
    </row>
    <row r="1470" spans="3:11">
      <c r="C1470" s="442">
        <v>439344.49</v>
      </c>
      <c r="D1470" s="442">
        <v>-439300.55</v>
      </c>
      <c r="E1470" s="437">
        <v>0.06</v>
      </c>
      <c r="F1470" s="437">
        <v>-0.06</v>
      </c>
      <c r="G1470" s="437">
        <v>1.03</v>
      </c>
      <c r="H1470" s="437" t="s">
        <v>849</v>
      </c>
      <c r="I1470" s="437">
        <v>47</v>
      </c>
      <c r="J1470" s="437" t="s">
        <v>1131</v>
      </c>
      <c r="K1470" s="437" t="s">
        <v>1138</v>
      </c>
    </row>
    <row r="1471" spans="3:11">
      <c r="C1471" s="442">
        <v>926833.06</v>
      </c>
      <c r="D1471" s="442">
        <v>-926833.06</v>
      </c>
      <c r="E1471" s="437">
        <v>0.12</v>
      </c>
      <c r="F1471" s="437">
        <v>-0.12</v>
      </c>
      <c r="G1471" s="437">
        <v>2.17</v>
      </c>
      <c r="H1471" s="437" t="s">
        <v>849</v>
      </c>
      <c r="I1471" s="437">
        <v>47</v>
      </c>
      <c r="J1471" s="437" t="s">
        <v>1131</v>
      </c>
      <c r="K1471" s="437" t="s">
        <v>1138</v>
      </c>
    </row>
    <row r="1472" spans="3:11">
      <c r="C1472" s="442">
        <v>275423.11</v>
      </c>
      <c r="D1472" s="437">
        <v>-857.33</v>
      </c>
      <c r="E1472" s="437">
        <v>0.04</v>
      </c>
      <c r="F1472" s="437">
        <v>0</v>
      </c>
      <c r="G1472" s="437">
        <v>0.64</v>
      </c>
      <c r="H1472" s="437" t="s">
        <v>849</v>
      </c>
      <c r="I1472" s="437">
        <v>47</v>
      </c>
      <c r="J1472" s="437" t="s">
        <v>1131</v>
      </c>
      <c r="K1472" s="437" t="s">
        <v>1139</v>
      </c>
    </row>
    <row r="1473" spans="3:11">
      <c r="C1473" s="442">
        <v>54210.68</v>
      </c>
      <c r="D1473" s="437">
        <v>-174.04</v>
      </c>
      <c r="E1473" s="437">
        <v>0.01</v>
      </c>
      <c r="F1473" s="437">
        <v>0</v>
      </c>
      <c r="G1473" s="437">
        <v>0.13</v>
      </c>
      <c r="H1473" s="437" t="s">
        <v>849</v>
      </c>
      <c r="I1473" s="437">
        <v>47</v>
      </c>
      <c r="J1473" s="437" t="s">
        <v>1131</v>
      </c>
      <c r="K1473" s="437" t="s">
        <v>1139</v>
      </c>
    </row>
    <row r="1474" spans="3:11">
      <c r="C1474" s="442">
        <v>142548.04</v>
      </c>
      <c r="D1474" s="442">
        <v>-1938.91</v>
      </c>
      <c r="E1474" s="437">
        <v>0.02</v>
      </c>
      <c r="F1474" s="437">
        <v>0</v>
      </c>
      <c r="G1474" s="437">
        <v>0.33</v>
      </c>
      <c r="H1474" s="437" t="s">
        <v>849</v>
      </c>
      <c r="I1474" s="437">
        <v>47</v>
      </c>
      <c r="J1474" s="437" t="s">
        <v>1131</v>
      </c>
      <c r="K1474" s="437" t="s">
        <v>1139</v>
      </c>
    </row>
    <row r="1475" spans="3:11">
      <c r="C1475" s="442">
        <v>1235.01</v>
      </c>
      <c r="D1475" s="437">
        <v>-41.43</v>
      </c>
      <c r="E1475" s="437">
        <v>0</v>
      </c>
      <c r="F1475" s="437">
        <v>0</v>
      </c>
      <c r="G1475" s="437">
        <v>0</v>
      </c>
      <c r="H1475" s="437" t="s">
        <v>849</v>
      </c>
      <c r="I1475" s="437">
        <v>47</v>
      </c>
      <c r="J1475" s="437" t="s">
        <v>1131</v>
      </c>
      <c r="K1475" s="437" t="s">
        <v>1139</v>
      </c>
    </row>
    <row r="1476" spans="3:11">
      <c r="C1476" s="442">
        <v>110780.95</v>
      </c>
      <c r="D1476" s="442">
        <v>-5307.92</v>
      </c>
      <c r="E1476" s="437">
        <v>0.01</v>
      </c>
      <c r="F1476" s="437">
        <v>0</v>
      </c>
      <c r="G1476" s="437">
        <v>0.26</v>
      </c>
      <c r="H1476" s="437" t="s">
        <v>849</v>
      </c>
      <c r="I1476" s="437">
        <v>47</v>
      </c>
      <c r="J1476" s="437" t="s">
        <v>1140</v>
      </c>
      <c r="K1476" s="437" t="s">
        <v>1141</v>
      </c>
    </row>
    <row r="1477" spans="3:11">
      <c r="C1477" s="442">
        <v>546294</v>
      </c>
      <c r="D1477" s="442">
        <v>-7546.28</v>
      </c>
      <c r="E1477" s="437">
        <v>7.0000000000000007E-2</v>
      </c>
      <c r="F1477" s="437">
        <v>0</v>
      </c>
      <c r="G1477" s="437">
        <v>1.28</v>
      </c>
      <c r="H1477" s="437" t="s">
        <v>849</v>
      </c>
      <c r="I1477" s="437">
        <v>47</v>
      </c>
      <c r="J1477" s="437" t="s">
        <v>1140</v>
      </c>
      <c r="K1477" s="437" t="s">
        <v>1141</v>
      </c>
    </row>
    <row r="1478" spans="3:11">
      <c r="C1478" s="442">
        <v>70994.149999999994</v>
      </c>
      <c r="D1478" s="437">
        <v>-280.24</v>
      </c>
      <c r="E1478" s="437">
        <v>0.01</v>
      </c>
      <c r="F1478" s="437">
        <v>0</v>
      </c>
      <c r="G1478" s="437">
        <v>0.17</v>
      </c>
      <c r="H1478" s="437" t="s">
        <v>849</v>
      </c>
      <c r="I1478" s="437">
        <v>47</v>
      </c>
      <c r="J1478" s="437" t="s">
        <v>1140</v>
      </c>
      <c r="K1478" s="437" t="s">
        <v>1141</v>
      </c>
    </row>
    <row r="1479" spans="3:11">
      <c r="C1479" s="442">
        <v>40561.440000000002</v>
      </c>
      <c r="D1479" s="442">
        <v>-13999.49</v>
      </c>
      <c r="E1479" s="437">
        <v>0.01</v>
      </c>
      <c r="F1479" s="437">
        <v>0</v>
      </c>
      <c r="G1479" s="437">
        <v>0.09</v>
      </c>
      <c r="H1479" s="437" t="s">
        <v>849</v>
      </c>
      <c r="I1479" s="437">
        <v>47</v>
      </c>
      <c r="J1479" s="437" t="s">
        <v>1140</v>
      </c>
      <c r="K1479" s="437" t="s">
        <v>1141</v>
      </c>
    </row>
    <row r="1480" spans="3:11">
      <c r="C1480" s="442">
        <v>137200975.33000001</v>
      </c>
      <c r="D1480" s="442">
        <v>-1005432.43</v>
      </c>
      <c r="E1480" s="437">
        <v>18.45</v>
      </c>
      <c r="F1480" s="437">
        <v>-0.14000000000000001</v>
      </c>
      <c r="G1480" s="437">
        <v>321.05</v>
      </c>
      <c r="H1480" s="437" t="s">
        <v>849</v>
      </c>
      <c r="I1480" s="437">
        <v>47</v>
      </c>
      <c r="J1480" s="437" t="s">
        <v>1142</v>
      </c>
      <c r="K1480" s="437" t="s">
        <v>1143</v>
      </c>
    </row>
    <row r="1481" spans="3:11">
      <c r="C1481" s="442">
        <v>959571.01</v>
      </c>
      <c r="D1481" s="442">
        <v>-3388.74</v>
      </c>
      <c r="E1481" s="437">
        <v>0.13</v>
      </c>
      <c r="F1481" s="437">
        <v>0</v>
      </c>
      <c r="G1481" s="437">
        <v>2.25</v>
      </c>
      <c r="H1481" s="437" t="s">
        <v>849</v>
      </c>
      <c r="I1481" s="437">
        <v>47</v>
      </c>
      <c r="J1481" s="437" t="s">
        <v>1142</v>
      </c>
      <c r="K1481" s="437" t="s">
        <v>1143</v>
      </c>
    </row>
    <row r="1482" spans="3:11">
      <c r="C1482" s="442">
        <v>29837.7</v>
      </c>
      <c r="D1482" s="437">
        <v>-213.66</v>
      </c>
      <c r="E1482" s="437">
        <v>0</v>
      </c>
      <c r="F1482" s="437">
        <v>0</v>
      </c>
      <c r="G1482" s="437">
        <v>7.0000000000000007E-2</v>
      </c>
      <c r="H1482" s="437" t="s">
        <v>849</v>
      </c>
      <c r="I1482" s="437">
        <v>47</v>
      </c>
      <c r="J1482" s="437" t="s">
        <v>1142</v>
      </c>
      <c r="K1482" s="437" t="s">
        <v>1143</v>
      </c>
    </row>
    <row r="1483" spans="3:11">
      <c r="C1483" s="442">
        <v>7422372.54</v>
      </c>
      <c r="D1483" s="442">
        <v>-33293.839999999997</v>
      </c>
      <c r="E1483" s="437">
        <v>1</v>
      </c>
      <c r="F1483" s="437">
        <v>0</v>
      </c>
      <c r="G1483" s="437">
        <v>17.37</v>
      </c>
      <c r="H1483" s="437" t="s">
        <v>849</v>
      </c>
      <c r="I1483" s="437">
        <v>47</v>
      </c>
      <c r="J1483" s="437" t="s">
        <v>1142</v>
      </c>
      <c r="K1483" s="437" t="s">
        <v>1143</v>
      </c>
    </row>
    <row r="1484" spans="3:11">
      <c r="C1484" s="442">
        <v>6032918.9500000002</v>
      </c>
      <c r="D1484" s="442">
        <v>-70156.429999999993</v>
      </c>
      <c r="E1484" s="437">
        <v>0.81</v>
      </c>
      <c r="F1484" s="437">
        <v>-0.01</v>
      </c>
      <c r="G1484" s="437">
        <v>14.12</v>
      </c>
      <c r="H1484" s="437" t="s">
        <v>849</v>
      </c>
      <c r="I1484" s="437">
        <v>47</v>
      </c>
      <c r="J1484" s="437" t="s">
        <v>1142</v>
      </c>
      <c r="K1484" s="437" t="s">
        <v>1143</v>
      </c>
    </row>
    <row r="1485" spans="3:11">
      <c r="C1485" s="442">
        <v>122743.09</v>
      </c>
      <c r="D1485" s="442">
        <v>-4652.51</v>
      </c>
      <c r="E1485" s="437">
        <v>0.02</v>
      </c>
      <c r="F1485" s="437">
        <v>0</v>
      </c>
      <c r="G1485" s="437">
        <v>0.28999999999999998</v>
      </c>
      <c r="H1485" s="437" t="s">
        <v>849</v>
      </c>
      <c r="I1485" s="437">
        <v>47</v>
      </c>
      <c r="J1485" s="437" t="s">
        <v>1142</v>
      </c>
      <c r="K1485" s="437" t="s">
        <v>1143</v>
      </c>
    </row>
    <row r="1486" spans="3:11">
      <c r="C1486" s="442">
        <v>339539.96</v>
      </c>
      <c r="D1486" s="442">
        <v>-5112.97</v>
      </c>
      <c r="E1486" s="437">
        <v>0.05</v>
      </c>
      <c r="F1486" s="437">
        <v>0</v>
      </c>
      <c r="G1486" s="437">
        <v>0.79</v>
      </c>
      <c r="H1486" s="437" t="s">
        <v>849</v>
      </c>
      <c r="I1486" s="437">
        <v>47</v>
      </c>
      <c r="J1486" s="437" t="s">
        <v>1142</v>
      </c>
      <c r="K1486" s="437" t="s">
        <v>1143</v>
      </c>
    </row>
    <row r="1487" spans="3:11">
      <c r="C1487" s="442">
        <v>15921110.52</v>
      </c>
      <c r="D1487" s="442">
        <v>-667423.76</v>
      </c>
      <c r="E1487" s="437">
        <v>2.14</v>
      </c>
      <c r="F1487" s="437">
        <v>-0.09</v>
      </c>
      <c r="G1487" s="437">
        <v>37.26</v>
      </c>
      <c r="H1487" s="437" t="s">
        <v>849</v>
      </c>
      <c r="I1487" s="437">
        <v>47</v>
      </c>
      <c r="J1487" s="437" t="s">
        <v>1142</v>
      </c>
      <c r="K1487" s="437" t="s">
        <v>1143</v>
      </c>
    </row>
    <row r="1488" spans="3:11">
      <c r="C1488" s="442">
        <v>547671.93999999994</v>
      </c>
      <c r="D1488" s="442">
        <v>-120718.28</v>
      </c>
      <c r="E1488" s="437">
        <v>7.0000000000000007E-2</v>
      </c>
      <c r="F1488" s="437">
        <v>-0.02</v>
      </c>
      <c r="G1488" s="437">
        <v>1.28</v>
      </c>
      <c r="H1488" s="437" t="s">
        <v>849</v>
      </c>
      <c r="I1488" s="437">
        <v>47</v>
      </c>
      <c r="J1488" s="437" t="s">
        <v>1142</v>
      </c>
      <c r="K1488" s="437" t="s">
        <v>1143</v>
      </c>
    </row>
    <row r="1489" spans="3:11">
      <c r="C1489" s="442">
        <v>1289285.78</v>
      </c>
      <c r="D1489" s="442">
        <v>-51063.34</v>
      </c>
      <c r="E1489" s="437">
        <v>0.17</v>
      </c>
      <c r="F1489" s="437">
        <v>-0.01</v>
      </c>
      <c r="G1489" s="437">
        <v>3.02</v>
      </c>
      <c r="H1489" s="437" t="s">
        <v>849</v>
      </c>
      <c r="I1489" s="437">
        <v>47</v>
      </c>
      <c r="J1489" s="437" t="s">
        <v>1142</v>
      </c>
      <c r="K1489" s="437" t="s">
        <v>1143</v>
      </c>
    </row>
    <row r="1490" spans="3:11">
      <c r="C1490" s="442">
        <v>1372912.22</v>
      </c>
      <c r="D1490" s="442">
        <v>-531137.22</v>
      </c>
      <c r="E1490" s="437">
        <v>0.18</v>
      </c>
      <c r="F1490" s="437">
        <v>-7.0000000000000007E-2</v>
      </c>
      <c r="G1490" s="437">
        <v>3.21</v>
      </c>
      <c r="H1490" s="437" t="s">
        <v>849</v>
      </c>
      <c r="I1490" s="437">
        <v>47</v>
      </c>
      <c r="J1490" s="437" t="s">
        <v>1142</v>
      </c>
      <c r="K1490" s="437" t="s">
        <v>1143</v>
      </c>
    </row>
    <row r="1491" spans="3:11">
      <c r="C1491" s="442">
        <v>1291299.6200000001</v>
      </c>
      <c r="D1491" s="442">
        <v>-9434.66</v>
      </c>
      <c r="E1491" s="437">
        <v>0.17</v>
      </c>
      <c r="F1491" s="437">
        <v>0</v>
      </c>
      <c r="G1491" s="437">
        <v>3.02</v>
      </c>
      <c r="H1491" s="437" t="s">
        <v>849</v>
      </c>
      <c r="I1491" s="437">
        <v>47</v>
      </c>
      <c r="J1491" s="437" t="s">
        <v>1142</v>
      </c>
      <c r="K1491" s="437" t="s">
        <v>1144</v>
      </c>
    </row>
    <row r="1492" spans="3:11">
      <c r="C1492" s="437">
        <v>489.86</v>
      </c>
      <c r="D1492" s="437">
        <v>-3.94</v>
      </c>
      <c r="E1492" s="437">
        <v>0</v>
      </c>
      <c r="F1492" s="437">
        <v>0</v>
      </c>
      <c r="G1492" s="437">
        <v>0</v>
      </c>
      <c r="H1492" s="437" t="s">
        <v>849</v>
      </c>
      <c r="I1492" s="437">
        <v>47</v>
      </c>
      <c r="J1492" s="437" t="s">
        <v>1142</v>
      </c>
      <c r="K1492" s="437" t="s">
        <v>1144</v>
      </c>
    </row>
    <row r="1493" spans="3:11">
      <c r="C1493" s="442">
        <v>97034.01</v>
      </c>
      <c r="D1493" s="442">
        <v>-3735.69</v>
      </c>
      <c r="E1493" s="437">
        <v>0.01</v>
      </c>
      <c r="F1493" s="437">
        <v>0</v>
      </c>
      <c r="G1493" s="437">
        <v>0.23</v>
      </c>
      <c r="H1493" s="437" t="s">
        <v>849</v>
      </c>
      <c r="I1493" s="437">
        <v>47</v>
      </c>
      <c r="J1493" s="437" t="s">
        <v>1142</v>
      </c>
      <c r="K1493" s="437" t="s">
        <v>1144</v>
      </c>
    </row>
    <row r="1494" spans="3:11">
      <c r="C1494" s="442">
        <v>495031.03999999998</v>
      </c>
      <c r="D1494" s="442">
        <v>-9415.26</v>
      </c>
      <c r="E1494" s="437">
        <v>7.0000000000000007E-2</v>
      </c>
      <c r="F1494" s="437">
        <v>0</v>
      </c>
      <c r="G1494" s="437">
        <v>1.1599999999999999</v>
      </c>
      <c r="H1494" s="437" t="s">
        <v>849</v>
      </c>
      <c r="I1494" s="437">
        <v>47</v>
      </c>
      <c r="J1494" s="437" t="s">
        <v>1142</v>
      </c>
      <c r="K1494" s="437" t="s">
        <v>1144</v>
      </c>
    </row>
    <row r="1495" spans="3:11">
      <c r="C1495" s="442">
        <v>284357.84000000003</v>
      </c>
      <c r="D1495" s="437">
        <v>-611.33000000000004</v>
      </c>
      <c r="E1495" s="437">
        <v>0.04</v>
      </c>
      <c r="F1495" s="437">
        <v>0</v>
      </c>
      <c r="G1495" s="437">
        <v>19.38</v>
      </c>
      <c r="H1495" s="437" t="s">
        <v>850</v>
      </c>
      <c r="I1495" s="437">
        <v>49</v>
      </c>
      <c r="J1495" s="437" t="s">
        <v>1145</v>
      </c>
      <c r="K1495" s="437" t="s">
        <v>1146</v>
      </c>
    </row>
    <row r="1496" spans="3:11">
      <c r="C1496" s="442">
        <v>12793.61</v>
      </c>
      <c r="D1496" s="437">
        <v>-98.56</v>
      </c>
      <c r="E1496" s="437">
        <v>0</v>
      </c>
      <c r="F1496" s="437">
        <v>0</v>
      </c>
      <c r="G1496" s="437">
        <v>0.87</v>
      </c>
      <c r="H1496" s="437" t="s">
        <v>850</v>
      </c>
      <c r="I1496" s="437">
        <v>49</v>
      </c>
      <c r="J1496" s="437" t="s">
        <v>1145</v>
      </c>
      <c r="K1496" s="437" t="s">
        <v>1146</v>
      </c>
    </row>
    <row r="1497" spans="3:11">
      <c r="C1497" s="442">
        <v>1927502</v>
      </c>
      <c r="D1497" s="442">
        <v>-14849.6</v>
      </c>
      <c r="E1497" s="437">
        <v>0.26</v>
      </c>
      <c r="F1497" s="437">
        <v>0</v>
      </c>
      <c r="G1497" s="437">
        <v>131.34</v>
      </c>
      <c r="H1497" s="437" t="s">
        <v>850</v>
      </c>
      <c r="I1497" s="437">
        <v>49</v>
      </c>
      <c r="J1497" s="437" t="s">
        <v>1145</v>
      </c>
      <c r="K1497" s="437" t="s">
        <v>1146</v>
      </c>
    </row>
    <row r="1498" spans="3:11">
      <c r="C1498" s="442">
        <v>15357953.800000001</v>
      </c>
      <c r="D1498" s="442">
        <v>-84235.92</v>
      </c>
      <c r="E1498" s="437">
        <v>2.0699999999999998</v>
      </c>
      <c r="F1498" s="437">
        <v>-0.01</v>
      </c>
      <c r="G1498" s="442">
        <v>1046.49</v>
      </c>
      <c r="H1498" s="437" t="s">
        <v>850</v>
      </c>
      <c r="I1498" s="437">
        <v>49</v>
      </c>
      <c r="J1498" s="437" t="s">
        <v>1145</v>
      </c>
      <c r="K1498" s="437" t="s">
        <v>1147</v>
      </c>
    </row>
    <row r="1499" spans="3:11">
      <c r="C1499" s="442">
        <v>1866754.42</v>
      </c>
      <c r="D1499" s="442">
        <v>-13325.77</v>
      </c>
      <c r="E1499" s="437">
        <v>0.25</v>
      </c>
      <c r="F1499" s="437">
        <v>0</v>
      </c>
      <c r="G1499" s="437">
        <v>127.2</v>
      </c>
      <c r="H1499" s="437" t="s">
        <v>850</v>
      </c>
      <c r="I1499" s="437">
        <v>49</v>
      </c>
      <c r="J1499" s="437" t="s">
        <v>1145</v>
      </c>
      <c r="K1499" s="437" t="s">
        <v>1147</v>
      </c>
    </row>
    <row r="1500" spans="3:11">
      <c r="C1500" s="442">
        <v>1022359.72</v>
      </c>
      <c r="D1500" s="442">
        <v>-12075.07</v>
      </c>
      <c r="E1500" s="437">
        <v>0.14000000000000001</v>
      </c>
      <c r="F1500" s="437">
        <v>0</v>
      </c>
      <c r="G1500" s="437">
        <v>69.66</v>
      </c>
      <c r="H1500" s="437" t="s">
        <v>850</v>
      </c>
      <c r="I1500" s="437">
        <v>49</v>
      </c>
      <c r="J1500" s="437" t="s">
        <v>1145</v>
      </c>
      <c r="K1500" s="437" t="s">
        <v>1147</v>
      </c>
    </row>
    <row r="1501" spans="3:11">
      <c r="C1501" s="442">
        <v>787095.22</v>
      </c>
      <c r="D1501" s="442">
        <v>-54564.91</v>
      </c>
      <c r="E1501" s="437">
        <v>0.11</v>
      </c>
      <c r="F1501" s="437">
        <v>-0.01</v>
      </c>
      <c r="G1501" s="437">
        <v>53.63</v>
      </c>
      <c r="H1501" s="437" t="s">
        <v>850</v>
      </c>
      <c r="I1501" s="437">
        <v>49</v>
      </c>
      <c r="J1501" s="437" t="s">
        <v>1145</v>
      </c>
      <c r="K1501" s="437" t="s">
        <v>1147</v>
      </c>
    </row>
    <row r="1502" spans="3:11">
      <c r="C1502" s="442">
        <v>381003.56</v>
      </c>
      <c r="D1502" s="442">
        <v>-14400.99</v>
      </c>
      <c r="E1502" s="437">
        <v>0.05</v>
      </c>
      <c r="F1502" s="437">
        <v>0</v>
      </c>
      <c r="G1502" s="437">
        <v>25.96</v>
      </c>
      <c r="H1502" s="437" t="s">
        <v>850</v>
      </c>
      <c r="I1502" s="437">
        <v>49</v>
      </c>
      <c r="J1502" s="437" t="s">
        <v>1145</v>
      </c>
      <c r="K1502" s="437" t="s">
        <v>1147</v>
      </c>
    </row>
    <row r="1503" spans="3:11">
      <c r="C1503" s="442">
        <v>296251.46000000002</v>
      </c>
      <c r="D1503" s="442">
        <v>-118393.05</v>
      </c>
      <c r="E1503" s="437">
        <v>0.04</v>
      </c>
      <c r="F1503" s="437">
        <v>-0.02</v>
      </c>
      <c r="G1503" s="437">
        <v>20.190000000000001</v>
      </c>
      <c r="H1503" s="437" t="s">
        <v>850</v>
      </c>
      <c r="I1503" s="437">
        <v>49</v>
      </c>
      <c r="J1503" s="437" t="s">
        <v>1145</v>
      </c>
      <c r="K1503" s="437" t="s">
        <v>1147</v>
      </c>
    </row>
    <row r="1504" spans="3:11">
      <c r="C1504" s="442">
        <v>29865265.48</v>
      </c>
      <c r="D1504" s="442">
        <v>-115736.44</v>
      </c>
      <c r="E1504" s="437">
        <v>4.0199999999999996</v>
      </c>
      <c r="F1504" s="437">
        <v>-0.02</v>
      </c>
      <c r="G1504" s="442">
        <v>2035.02</v>
      </c>
      <c r="H1504" s="437" t="s">
        <v>850</v>
      </c>
      <c r="I1504" s="437">
        <v>49</v>
      </c>
      <c r="J1504" s="437" t="s">
        <v>1145</v>
      </c>
      <c r="K1504" s="437" t="s">
        <v>1148</v>
      </c>
    </row>
    <row r="1505" spans="3:11">
      <c r="C1505" s="442">
        <v>21941163.25</v>
      </c>
      <c r="D1505" s="442">
        <v>-84527.12</v>
      </c>
      <c r="E1505" s="437">
        <v>2.95</v>
      </c>
      <c r="F1505" s="437">
        <v>-0.01</v>
      </c>
      <c r="G1505" s="442">
        <v>1495.07</v>
      </c>
      <c r="H1505" s="437" t="s">
        <v>850</v>
      </c>
      <c r="I1505" s="437">
        <v>49</v>
      </c>
      <c r="J1505" s="437" t="s">
        <v>1145</v>
      </c>
      <c r="K1505" s="437" t="s">
        <v>1148</v>
      </c>
    </row>
    <row r="1506" spans="3:11">
      <c r="C1506" s="442">
        <v>895334.3</v>
      </c>
      <c r="D1506" s="442">
        <v>-11874.97</v>
      </c>
      <c r="E1506" s="437">
        <v>0.12</v>
      </c>
      <c r="F1506" s="437">
        <v>0</v>
      </c>
      <c r="G1506" s="437">
        <v>61.01</v>
      </c>
      <c r="H1506" s="437" t="s">
        <v>850</v>
      </c>
      <c r="I1506" s="437">
        <v>49</v>
      </c>
      <c r="J1506" s="437" t="s">
        <v>1145</v>
      </c>
      <c r="K1506" s="437" t="s">
        <v>1148</v>
      </c>
    </row>
    <row r="1507" spans="3:11">
      <c r="C1507" s="442">
        <v>945198.29</v>
      </c>
      <c r="D1507" s="442">
        <v>-17441.55</v>
      </c>
      <c r="E1507" s="437">
        <v>0.13</v>
      </c>
      <c r="F1507" s="437">
        <v>0</v>
      </c>
      <c r="G1507" s="437">
        <v>64.41</v>
      </c>
      <c r="H1507" s="437" t="s">
        <v>850</v>
      </c>
      <c r="I1507" s="437">
        <v>49</v>
      </c>
      <c r="J1507" s="437" t="s">
        <v>1145</v>
      </c>
      <c r="K1507" s="437" t="s">
        <v>1148</v>
      </c>
    </row>
    <row r="1508" spans="3:11">
      <c r="C1508" s="437">
        <v>593.04</v>
      </c>
      <c r="D1508" s="437">
        <v>-51.85</v>
      </c>
      <c r="E1508" s="437">
        <v>0</v>
      </c>
      <c r="F1508" s="437">
        <v>0</v>
      </c>
      <c r="G1508" s="437">
        <v>0.04</v>
      </c>
      <c r="H1508" s="437" t="s">
        <v>850</v>
      </c>
      <c r="I1508" s="437">
        <v>49</v>
      </c>
      <c r="J1508" s="437" t="s">
        <v>1145</v>
      </c>
      <c r="K1508" s="437" t="s">
        <v>1148</v>
      </c>
    </row>
    <row r="1509" spans="3:11">
      <c r="C1509" s="442">
        <v>92825</v>
      </c>
      <c r="D1509" s="442">
        <v>-92825</v>
      </c>
      <c r="E1509" s="437">
        <v>0.01</v>
      </c>
      <c r="F1509" s="437">
        <v>-0.01</v>
      </c>
      <c r="G1509" s="437">
        <v>6.33</v>
      </c>
      <c r="H1509" s="437" t="s">
        <v>850</v>
      </c>
      <c r="I1509" s="437">
        <v>49</v>
      </c>
      <c r="J1509" s="437" t="s">
        <v>1145</v>
      </c>
      <c r="K1509" s="437" t="s">
        <v>1148</v>
      </c>
    </row>
    <row r="1510" spans="3:11">
      <c r="C1510" s="442">
        <v>6378404.1699999999</v>
      </c>
      <c r="D1510" s="442">
        <v>-3586292.97</v>
      </c>
      <c r="E1510" s="437">
        <v>0.86</v>
      </c>
      <c r="F1510" s="437">
        <v>-0.48</v>
      </c>
      <c r="G1510" s="437">
        <v>434.62</v>
      </c>
      <c r="H1510" s="437" t="s">
        <v>850</v>
      </c>
      <c r="I1510" s="437">
        <v>49</v>
      </c>
      <c r="J1510" s="437" t="s">
        <v>1145</v>
      </c>
      <c r="K1510" s="437" t="s">
        <v>1148</v>
      </c>
    </row>
    <row r="1511" spans="3:11">
      <c r="C1511" s="442">
        <v>523552148.13</v>
      </c>
      <c r="D1511" s="442">
        <v>-2491154.39</v>
      </c>
      <c r="E1511" s="437">
        <v>70.400000000000006</v>
      </c>
      <c r="F1511" s="437">
        <v>-0.33</v>
      </c>
      <c r="G1511" s="442">
        <v>52051.55</v>
      </c>
      <c r="H1511" s="437" t="s">
        <v>850</v>
      </c>
      <c r="I1511" s="437">
        <v>49</v>
      </c>
      <c r="J1511" s="437" t="s">
        <v>1149</v>
      </c>
      <c r="K1511" s="437" t="s">
        <v>1150</v>
      </c>
    </row>
    <row r="1512" spans="3:11">
      <c r="C1512" s="442">
        <v>31404517.649999999</v>
      </c>
      <c r="D1512" s="442">
        <v>-197199.11</v>
      </c>
      <c r="E1512" s="437">
        <v>4.22</v>
      </c>
      <c r="F1512" s="437">
        <v>-0.03</v>
      </c>
      <c r="G1512" s="442">
        <v>3122.24</v>
      </c>
      <c r="H1512" s="437" t="s">
        <v>850</v>
      </c>
      <c r="I1512" s="437">
        <v>49</v>
      </c>
      <c r="J1512" s="437" t="s">
        <v>1149</v>
      </c>
      <c r="K1512" s="437" t="s">
        <v>1150</v>
      </c>
    </row>
    <row r="1513" spans="3:11">
      <c r="C1513" s="442">
        <v>6308553.79</v>
      </c>
      <c r="D1513" s="442">
        <v>-105993.79</v>
      </c>
      <c r="E1513" s="437">
        <v>0.85</v>
      </c>
      <c r="F1513" s="437">
        <v>-0.01</v>
      </c>
      <c r="G1513" s="437">
        <v>627.20000000000005</v>
      </c>
      <c r="H1513" s="437" t="s">
        <v>850</v>
      </c>
      <c r="I1513" s="437">
        <v>49</v>
      </c>
      <c r="J1513" s="437" t="s">
        <v>1149</v>
      </c>
      <c r="K1513" s="437" t="s">
        <v>1150</v>
      </c>
    </row>
    <row r="1514" spans="3:11">
      <c r="C1514" s="442">
        <v>371024795.11000001</v>
      </c>
      <c r="D1514" s="442">
        <v>-2170081.5499999998</v>
      </c>
      <c r="E1514" s="437">
        <v>49.89</v>
      </c>
      <c r="F1514" s="437">
        <v>-0.28999999999999998</v>
      </c>
      <c r="G1514" s="442">
        <v>36887.29</v>
      </c>
      <c r="H1514" s="437" t="s">
        <v>850</v>
      </c>
      <c r="I1514" s="437">
        <v>49</v>
      </c>
      <c r="J1514" s="437" t="s">
        <v>1149</v>
      </c>
      <c r="K1514" s="437" t="s">
        <v>1150</v>
      </c>
    </row>
    <row r="1515" spans="3:11">
      <c r="C1515" s="442">
        <v>122915712.11</v>
      </c>
      <c r="D1515" s="442">
        <v>-1682390.68</v>
      </c>
      <c r="E1515" s="437">
        <v>16.53</v>
      </c>
      <c r="F1515" s="437">
        <v>-0.23</v>
      </c>
      <c r="G1515" s="442">
        <v>12220.28</v>
      </c>
      <c r="H1515" s="437" t="s">
        <v>850</v>
      </c>
      <c r="I1515" s="437">
        <v>49</v>
      </c>
      <c r="J1515" s="437" t="s">
        <v>1149</v>
      </c>
      <c r="K1515" s="437" t="s">
        <v>1150</v>
      </c>
    </row>
    <row r="1516" spans="3:11">
      <c r="C1516" s="442">
        <v>11146172.23</v>
      </c>
      <c r="D1516" s="442">
        <v>-163713.44</v>
      </c>
      <c r="E1516" s="437">
        <v>1.5</v>
      </c>
      <c r="F1516" s="437">
        <v>-0.02</v>
      </c>
      <c r="G1516" s="442">
        <v>1108.1500000000001</v>
      </c>
      <c r="H1516" s="437" t="s">
        <v>850</v>
      </c>
      <c r="I1516" s="437">
        <v>49</v>
      </c>
      <c r="J1516" s="437" t="s">
        <v>1149</v>
      </c>
      <c r="K1516" s="437" t="s">
        <v>1150</v>
      </c>
    </row>
    <row r="1517" spans="3:11">
      <c r="C1517" s="442">
        <v>50994270.619999997</v>
      </c>
      <c r="D1517" s="442">
        <v>-872628.05</v>
      </c>
      <c r="E1517" s="437">
        <v>6.86</v>
      </c>
      <c r="F1517" s="437">
        <v>-0.12</v>
      </c>
      <c r="G1517" s="442">
        <v>5069.8500000000004</v>
      </c>
      <c r="H1517" s="437" t="s">
        <v>850</v>
      </c>
      <c r="I1517" s="437">
        <v>49</v>
      </c>
      <c r="J1517" s="437" t="s">
        <v>1149</v>
      </c>
      <c r="K1517" s="437" t="s">
        <v>1150</v>
      </c>
    </row>
    <row r="1518" spans="3:11">
      <c r="C1518" s="442">
        <v>22616539.370000001</v>
      </c>
      <c r="D1518" s="442">
        <v>-584926.94999999995</v>
      </c>
      <c r="E1518" s="437">
        <v>3.04</v>
      </c>
      <c r="F1518" s="437">
        <v>-0.08</v>
      </c>
      <c r="G1518" s="442">
        <v>2248.54</v>
      </c>
      <c r="H1518" s="437" t="s">
        <v>850</v>
      </c>
      <c r="I1518" s="437">
        <v>49</v>
      </c>
      <c r="J1518" s="437" t="s">
        <v>1149</v>
      </c>
      <c r="K1518" s="437" t="s">
        <v>1150</v>
      </c>
    </row>
    <row r="1519" spans="3:11">
      <c r="C1519" s="442">
        <v>100000</v>
      </c>
      <c r="D1519" s="437">
        <v>-770.41</v>
      </c>
      <c r="E1519" s="437">
        <v>0.01</v>
      </c>
      <c r="F1519" s="437">
        <v>0</v>
      </c>
      <c r="G1519" s="437">
        <v>9.94</v>
      </c>
      <c r="H1519" s="437" t="s">
        <v>850</v>
      </c>
      <c r="I1519" s="437">
        <v>49</v>
      </c>
      <c r="J1519" s="437" t="s">
        <v>1149</v>
      </c>
      <c r="K1519" s="437" t="s">
        <v>1150</v>
      </c>
    </row>
    <row r="1520" spans="3:11">
      <c r="C1520" s="442">
        <v>2759688.1</v>
      </c>
      <c r="D1520" s="442">
        <v>-119636.93</v>
      </c>
      <c r="E1520" s="437">
        <v>0.37</v>
      </c>
      <c r="F1520" s="437">
        <v>-0.02</v>
      </c>
      <c r="G1520" s="437">
        <v>274.37</v>
      </c>
      <c r="H1520" s="437" t="s">
        <v>850</v>
      </c>
      <c r="I1520" s="437">
        <v>49</v>
      </c>
      <c r="J1520" s="437" t="s">
        <v>1149</v>
      </c>
      <c r="K1520" s="437" t="s">
        <v>1150</v>
      </c>
    </row>
    <row r="1521" spans="3:11">
      <c r="C1521" s="442">
        <v>6210114.7800000003</v>
      </c>
      <c r="D1521" s="442">
        <v>-3119991.42</v>
      </c>
      <c r="E1521" s="437">
        <v>0.84</v>
      </c>
      <c r="F1521" s="437">
        <v>-0.42</v>
      </c>
      <c r="G1521" s="437">
        <v>617.41</v>
      </c>
      <c r="H1521" s="437" t="s">
        <v>850</v>
      </c>
      <c r="I1521" s="437">
        <v>49</v>
      </c>
      <c r="J1521" s="437" t="s">
        <v>1149</v>
      </c>
      <c r="K1521" s="437" t="s">
        <v>1150</v>
      </c>
    </row>
    <row r="1522" spans="3:11">
      <c r="C1522" s="442">
        <v>435725.23</v>
      </c>
      <c r="D1522" s="442">
        <v>-186726.44</v>
      </c>
      <c r="E1522" s="437">
        <v>0.06</v>
      </c>
      <c r="F1522" s="437">
        <v>-0.03</v>
      </c>
      <c r="G1522" s="437">
        <v>43.32</v>
      </c>
      <c r="H1522" s="437" t="s">
        <v>850</v>
      </c>
      <c r="I1522" s="437">
        <v>49</v>
      </c>
      <c r="J1522" s="437" t="s">
        <v>1149</v>
      </c>
      <c r="K1522" s="437" t="s">
        <v>1150</v>
      </c>
    </row>
    <row r="1523" spans="3:11">
      <c r="C1523" s="442">
        <v>5479032.5</v>
      </c>
      <c r="D1523" s="442">
        <v>-24509.61</v>
      </c>
      <c r="E1523" s="437">
        <v>0.74</v>
      </c>
      <c r="F1523" s="437">
        <v>0</v>
      </c>
      <c r="G1523" s="437">
        <v>544.73</v>
      </c>
      <c r="H1523" s="437" t="s">
        <v>850</v>
      </c>
      <c r="I1523" s="437">
        <v>49</v>
      </c>
      <c r="J1523" s="437" t="s">
        <v>1149</v>
      </c>
      <c r="K1523" s="437" t="s">
        <v>1151</v>
      </c>
    </row>
    <row r="1524" spans="3:11">
      <c r="C1524" s="442">
        <v>4059194.55</v>
      </c>
      <c r="D1524" s="442">
        <v>-17111.14</v>
      </c>
      <c r="E1524" s="437">
        <v>0.55000000000000004</v>
      </c>
      <c r="F1524" s="437">
        <v>0</v>
      </c>
      <c r="G1524" s="437">
        <v>403.57</v>
      </c>
      <c r="H1524" s="437" t="s">
        <v>850</v>
      </c>
      <c r="I1524" s="437">
        <v>49</v>
      </c>
      <c r="J1524" s="437" t="s">
        <v>1149</v>
      </c>
      <c r="K1524" s="437" t="s">
        <v>1151</v>
      </c>
    </row>
    <row r="1525" spans="3:11">
      <c r="C1525" s="442">
        <v>5329965.0999999996</v>
      </c>
      <c r="D1525" s="442">
        <v>-63763.13</v>
      </c>
      <c r="E1525" s="437">
        <v>0.72</v>
      </c>
      <c r="F1525" s="437">
        <v>-0.01</v>
      </c>
      <c r="G1525" s="437">
        <v>529.91</v>
      </c>
      <c r="H1525" s="437" t="s">
        <v>850</v>
      </c>
      <c r="I1525" s="437">
        <v>49</v>
      </c>
      <c r="J1525" s="437" t="s">
        <v>1149</v>
      </c>
      <c r="K1525" s="437" t="s">
        <v>1151</v>
      </c>
    </row>
    <row r="1526" spans="3:11">
      <c r="C1526" s="442">
        <v>159287.15</v>
      </c>
      <c r="D1526" s="442">
        <v>-68384.22</v>
      </c>
      <c r="E1526" s="437">
        <v>0.02</v>
      </c>
      <c r="F1526" s="437">
        <v>-0.01</v>
      </c>
      <c r="G1526" s="437">
        <v>15.84</v>
      </c>
      <c r="H1526" s="437" t="s">
        <v>850</v>
      </c>
      <c r="I1526" s="437">
        <v>49</v>
      </c>
      <c r="J1526" s="437" t="s">
        <v>1149</v>
      </c>
      <c r="K1526" s="437" t="s">
        <v>1151</v>
      </c>
    </row>
    <row r="1527" spans="3:11">
      <c r="C1527" s="442">
        <v>5462.5</v>
      </c>
      <c r="D1527" s="437">
        <v>-112.58</v>
      </c>
      <c r="E1527" s="437">
        <v>0</v>
      </c>
      <c r="F1527" s="437">
        <v>0</v>
      </c>
      <c r="G1527" s="437">
        <v>0.6</v>
      </c>
      <c r="H1527" s="437" t="s">
        <v>850</v>
      </c>
      <c r="I1527" s="437">
        <v>50</v>
      </c>
      <c r="J1527" s="437" t="s">
        <v>1152</v>
      </c>
      <c r="K1527" s="437" t="s">
        <v>1153</v>
      </c>
    </row>
    <row r="1528" spans="3:11">
      <c r="C1528" s="442">
        <v>63319.53</v>
      </c>
      <c r="D1528" s="442">
        <v>-1669.05</v>
      </c>
      <c r="E1528" s="437">
        <v>0.01</v>
      </c>
      <c r="F1528" s="437">
        <v>0</v>
      </c>
      <c r="G1528" s="437">
        <v>6.93</v>
      </c>
      <c r="H1528" s="437" t="s">
        <v>850</v>
      </c>
      <c r="I1528" s="437">
        <v>50</v>
      </c>
      <c r="J1528" s="437" t="s">
        <v>1152</v>
      </c>
      <c r="K1528" s="437" t="s">
        <v>1153</v>
      </c>
    </row>
    <row r="1529" spans="3:11">
      <c r="C1529" s="442">
        <v>1868986.88</v>
      </c>
      <c r="D1529" s="442">
        <v>-761273.94</v>
      </c>
      <c r="E1529" s="437">
        <v>0.25</v>
      </c>
      <c r="F1529" s="437">
        <v>-0.1</v>
      </c>
      <c r="G1529" s="437">
        <v>204.56</v>
      </c>
      <c r="H1529" s="437" t="s">
        <v>850</v>
      </c>
      <c r="I1529" s="437">
        <v>50</v>
      </c>
      <c r="J1529" s="437" t="s">
        <v>1152</v>
      </c>
      <c r="K1529" s="437" t="s">
        <v>1153</v>
      </c>
    </row>
    <row r="1530" spans="3:11">
      <c r="C1530" s="442">
        <v>12293563.35</v>
      </c>
      <c r="D1530" s="442">
        <v>-5284762.68</v>
      </c>
      <c r="E1530" s="437">
        <v>1.65</v>
      </c>
      <c r="F1530" s="437">
        <v>-0.71</v>
      </c>
      <c r="G1530" s="442">
        <v>1345.53</v>
      </c>
      <c r="H1530" s="437" t="s">
        <v>850</v>
      </c>
      <c r="I1530" s="437">
        <v>50</v>
      </c>
      <c r="J1530" s="437" t="s">
        <v>1152</v>
      </c>
      <c r="K1530" s="437" t="s">
        <v>1153</v>
      </c>
    </row>
    <row r="1531" spans="3:11">
      <c r="C1531" s="442">
        <v>19419020.98</v>
      </c>
      <c r="D1531" s="442">
        <v>-9959038.4700000007</v>
      </c>
      <c r="E1531" s="437">
        <v>2.61</v>
      </c>
      <c r="F1531" s="437">
        <v>-1.34</v>
      </c>
      <c r="G1531" s="442">
        <v>2125.41</v>
      </c>
      <c r="H1531" s="437" t="s">
        <v>850</v>
      </c>
      <c r="I1531" s="437">
        <v>50</v>
      </c>
      <c r="J1531" s="437" t="s">
        <v>1152</v>
      </c>
      <c r="K1531" s="437" t="s">
        <v>1153</v>
      </c>
    </row>
    <row r="1532" spans="3:11">
      <c r="C1532" s="442">
        <v>4353159.95</v>
      </c>
      <c r="D1532" s="442">
        <v>-50694.239999999998</v>
      </c>
      <c r="E1532" s="437">
        <v>0.59</v>
      </c>
      <c r="F1532" s="437">
        <v>-0.01</v>
      </c>
      <c r="G1532" s="437">
        <v>476.45</v>
      </c>
      <c r="H1532" s="437" t="s">
        <v>850</v>
      </c>
      <c r="I1532" s="437">
        <v>50</v>
      </c>
      <c r="J1532" s="437" t="s">
        <v>1154</v>
      </c>
      <c r="K1532" s="437" t="s">
        <v>1155</v>
      </c>
    </row>
    <row r="1533" spans="3:11">
      <c r="C1533" s="442">
        <v>7698531.1600000001</v>
      </c>
      <c r="D1533" s="442">
        <v>-45715.29</v>
      </c>
      <c r="E1533" s="437">
        <v>1.04</v>
      </c>
      <c r="F1533" s="437">
        <v>-0.01</v>
      </c>
      <c r="G1533" s="437">
        <v>842.6</v>
      </c>
      <c r="H1533" s="437" t="s">
        <v>850</v>
      </c>
      <c r="I1533" s="437">
        <v>50</v>
      </c>
      <c r="J1533" s="437" t="s">
        <v>1154</v>
      </c>
      <c r="K1533" s="437" t="s">
        <v>1155</v>
      </c>
    </row>
    <row r="1534" spans="3:11">
      <c r="C1534" s="442">
        <v>1752512.93</v>
      </c>
      <c r="D1534" s="442">
        <v>-1752512.93</v>
      </c>
      <c r="E1534" s="437">
        <v>0.24</v>
      </c>
      <c r="F1534" s="437">
        <v>-0.24</v>
      </c>
      <c r="G1534" s="437">
        <v>191.81</v>
      </c>
      <c r="H1534" s="437" t="s">
        <v>850</v>
      </c>
      <c r="I1534" s="437">
        <v>50</v>
      </c>
      <c r="J1534" s="437" t="s">
        <v>1154</v>
      </c>
      <c r="K1534" s="437" t="s">
        <v>1155</v>
      </c>
    </row>
    <row r="1535" spans="3:11">
      <c r="C1535" s="442">
        <v>16457631.57</v>
      </c>
      <c r="D1535" s="442">
        <v>-48387.03</v>
      </c>
      <c r="E1535" s="437">
        <v>2.21</v>
      </c>
      <c r="F1535" s="437">
        <v>-0.01</v>
      </c>
      <c r="G1535" s="437">
        <v>28.14</v>
      </c>
      <c r="H1535" s="437" t="s">
        <v>850</v>
      </c>
      <c r="I1535" s="437">
        <v>52</v>
      </c>
      <c r="J1535" s="437" t="s">
        <v>1156</v>
      </c>
      <c r="K1535" s="437" t="s">
        <v>1157</v>
      </c>
    </row>
    <row r="1536" spans="3:11">
      <c r="C1536" s="442">
        <v>10745409.33</v>
      </c>
      <c r="D1536" s="442">
        <v>-36951.360000000001</v>
      </c>
      <c r="E1536" s="437">
        <v>1.44</v>
      </c>
      <c r="F1536" s="437">
        <v>0</v>
      </c>
      <c r="G1536" s="437">
        <v>18.37</v>
      </c>
      <c r="H1536" s="437" t="s">
        <v>850</v>
      </c>
      <c r="I1536" s="437">
        <v>52</v>
      </c>
      <c r="J1536" s="437" t="s">
        <v>1156</v>
      </c>
      <c r="K1536" s="437" t="s">
        <v>1157</v>
      </c>
    </row>
    <row r="1537" spans="3:11">
      <c r="C1537" s="442">
        <v>809459.82</v>
      </c>
      <c r="D1537" s="442">
        <v>-8274.73</v>
      </c>
      <c r="E1537" s="437">
        <v>0.11</v>
      </c>
      <c r="F1537" s="437">
        <v>0</v>
      </c>
      <c r="G1537" s="437">
        <v>1.38</v>
      </c>
      <c r="H1537" s="437" t="s">
        <v>850</v>
      </c>
      <c r="I1537" s="437">
        <v>52</v>
      </c>
      <c r="J1537" s="437" t="s">
        <v>1156</v>
      </c>
      <c r="K1537" s="437" t="s">
        <v>1157</v>
      </c>
    </row>
    <row r="1538" spans="3:11">
      <c r="C1538" s="442">
        <v>170443.18</v>
      </c>
      <c r="D1538" s="442">
        <v>-1880.76</v>
      </c>
      <c r="E1538" s="437">
        <v>0.02</v>
      </c>
      <c r="F1538" s="437">
        <v>0</v>
      </c>
      <c r="G1538" s="437">
        <v>0.28999999999999998</v>
      </c>
      <c r="H1538" s="437" t="s">
        <v>850</v>
      </c>
      <c r="I1538" s="437">
        <v>52</v>
      </c>
      <c r="J1538" s="437" t="s">
        <v>1156</v>
      </c>
      <c r="K1538" s="437" t="s">
        <v>1157</v>
      </c>
    </row>
    <row r="1539" spans="3:11">
      <c r="C1539" s="442">
        <v>254905.65</v>
      </c>
      <c r="D1539" s="442">
        <v>-11090.46</v>
      </c>
      <c r="E1539" s="437">
        <v>0.03</v>
      </c>
      <c r="F1539" s="437">
        <v>0</v>
      </c>
      <c r="G1539" s="437">
        <v>0.44</v>
      </c>
      <c r="H1539" s="437" t="s">
        <v>850</v>
      </c>
      <c r="I1539" s="437">
        <v>52</v>
      </c>
      <c r="J1539" s="437" t="s">
        <v>1156</v>
      </c>
      <c r="K1539" s="437" t="s">
        <v>1157</v>
      </c>
    </row>
    <row r="1540" spans="3:11">
      <c r="C1540" s="442">
        <v>24497755.609999999</v>
      </c>
      <c r="D1540" s="442">
        <v>-120730.47</v>
      </c>
      <c r="E1540" s="437">
        <v>3.29</v>
      </c>
      <c r="F1540" s="437">
        <v>-0.02</v>
      </c>
      <c r="G1540" s="437">
        <v>41.89</v>
      </c>
      <c r="H1540" s="437" t="s">
        <v>850</v>
      </c>
      <c r="I1540" s="437">
        <v>52</v>
      </c>
      <c r="J1540" s="437" t="s">
        <v>1158</v>
      </c>
      <c r="K1540" s="437" t="s">
        <v>1159</v>
      </c>
    </row>
    <row r="1541" spans="3:11">
      <c r="C1541" s="442">
        <v>2718447.1</v>
      </c>
      <c r="D1541" s="442">
        <v>-22486.92</v>
      </c>
      <c r="E1541" s="437">
        <v>0.37</v>
      </c>
      <c r="F1541" s="437">
        <v>0</v>
      </c>
      <c r="G1541" s="437">
        <v>4.6500000000000004</v>
      </c>
      <c r="H1541" s="437" t="s">
        <v>850</v>
      </c>
      <c r="I1541" s="437">
        <v>52</v>
      </c>
      <c r="J1541" s="437" t="s">
        <v>1158</v>
      </c>
      <c r="K1541" s="437" t="s">
        <v>1159</v>
      </c>
    </row>
    <row r="1542" spans="3:11">
      <c r="C1542" s="442">
        <v>6278829.9299999997</v>
      </c>
      <c r="D1542" s="442">
        <v>-24998.97</v>
      </c>
      <c r="E1542" s="437">
        <v>0.84</v>
      </c>
      <c r="F1542" s="437">
        <v>0</v>
      </c>
      <c r="G1542" s="437">
        <v>10.74</v>
      </c>
      <c r="H1542" s="437" t="s">
        <v>850</v>
      </c>
      <c r="I1542" s="437">
        <v>52</v>
      </c>
      <c r="J1542" s="437" t="s">
        <v>1158</v>
      </c>
      <c r="K1542" s="437" t="s">
        <v>1159</v>
      </c>
    </row>
    <row r="1543" spans="3:11">
      <c r="C1543" s="442">
        <v>1938180.46</v>
      </c>
      <c r="D1543" s="442">
        <v>-28163.29</v>
      </c>
      <c r="E1543" s="437">
        <v>0.26</v>
      </c>
      <c r="F1543" s="437">
        <v>0</v>
      </c>
      <c r="G1543" s="437">
        <v>3.31</v>
      </c>
      <c r="H1543" s="437" t="s">
        <v>850</v>
      </c>
      <c r="I1543" s="437">
        <v>52</v>
      </c>
      <c r="J1543" s="437" t="s">
        <v>1158</v>
      </c>
      <c r="K1543" s="437" t="s">
        <v>1159</v>
      </c>
    </row>
    <row r="1544" spans="3:11">
      <c r="C1544" s="442">
        <v>769610.98</v>
      </c>
      <c r="D1544" s="442">
        <v>-13358.96</v>
      </c>
      <c r="E1544" s="437">
        <v>0.1</v>
      </c>
      <c r="F1544" s="437">
        <v>0</v>
      </c>
      <c r="G1544" s="437">
        <v>1.32</v>
      </c>
      <c r="H1544" s="437" t="s">
        <v>850</v>
      </c>
      <c r="I1544" s="437">
        <v>52</v>
      </c>
      <c r="J1544" s="437" t="s">
        <v>1158</v>
      </c>
      <c r="K1544" s="437" t="s">
        <v>1159</v>
      </c>
    </row>
    <row r="1545" spans="3:11">
      <c r="C1545" s="442">
        <v>1463902.36</v>
      </c>
      <c r="D1545" s="442">
        <v>-45993.29</v>
      </c>
      <c r="E1545" s="437">
        <v>0.2</v>
      </c>
      <c r="F1545" s="437">
        <v>-0.01</v>
      </c>
      <c r="G1545" s="437">
        <v>2.5</v>
      </c>
      <c r="H1545" s="437" t="s">
        <v>850</v>
      </c>
      <c r="I1545" s="437">
        <v>52</v>
      </c>
      <c r="J1545" s="437" t="s">
        <v>1158</v>
      </c>
      <c r="K1545" s="437" t="s">
        <v>1159</v>
      </c>
    </row>
    <row r="1546" spans="3:11">
      <c r="C1546" s="437">
        <v>1</v>
      </c>
      <c r="D1546" s="437">
        <v>-0.61</v>
      </c>
      <c r="E1546" s="437">
        <v>0</v>
      </c>
      <c r="F1546" s="437">
        <v>0</v>
      </c>
      <c r="G1546" s="437">
        <v>0</v>
      </c>
      <c r="H1546" s="437" t="s">
        <v>850</v>
      </c>
      <c r="I1546" s="437">
        <v>52</v>
      </c>
      <c r="J1546" s="437" t="s">
        <v>1158</v>
      </c>
      <c r="K1546" s="437" t="s">
        <v>1159</v>
      </c>
    </row>
    <row r="1547" spans="3:11">
      <c r="C1547" s="442">
        <v>16363700.49</v>
      </c>
      <c r="D1547" s="442">
        <v>-85239.45</v>
      </c>
      <c r="E1547" s="437">
        <v>2.2000000000000002</v>
      </c>
      <c r="F1547" s="437">
        <v>-0.01</v>
      </c>
      <c r="G1547" s="437">
        <v>27.98</v>
      </c>
      <c r="H1547" s="437" t="s">
        <v>850</v>
      </c>
      <c r="I1547" s="437">
        <v>52</v>
      </c>
      <c r="J1547" s="437" t="s">
        <v>1158</v>
      </c>
      <c r="K1547" s="437" t="s">
        <v>1160</v>
      </c>
    </row>
    <row r="1548" spans="3:11">
      <c r="C1548" s="442">
        <v>59156986.469999999</v>
      </c>
      <c r="D1548" s="442">
        <v>-170114.09</v>
      </c>
      <c r="E1548" s="437">
        <v>7.96</v>
      </c>
      <c r="F1548" s="437">
        <v>-0.02</v>
      </c>
      <c r="G1548" s="437">
        <v>101.16</v>
      </c>
      <c r="H1548" s="437" t="s">
        <v>850</v>
      </c>
      <c r="I1548" s="437">
        <v>52</v>
      </c>
      <c r="J1548" s="437" t="s">
        <v>1158</v>
      </c>
      <c r="K1548" s="437" t="s">
        <v>1160</v>
      </c>
    </row>
    <row r="1549" spans="3:11">
      <c r="C1549" s="442">
        <v>102137397.83</v>
      </c>
      <c r="D1549" s="442">
        <v>-252606.5</v>
      </c>
      <c r="E1549" s="437">
        <v>13.73</v>
      </c>
      <c r="F1549" s="437">
        <v>-0.03</v>
      </c>
      <c r="G1549" s="437">
        <v>174.65</v>
      </c>
      <c r="H1549" s="437" t="s">
        <v>850</v>
      </c>
      <c r="I1549" s="437">
        <v>52</v>
      </c>
      <c r="J1549" s="437" t="s">
        <v>1158</v>
      </c>
      <c r="K1549" s="437" t="s">
        <v>1160</v>
      </c>
    </row>
    <row r="1550" spans="3:11">
      <c r="C1550" s="442">
        <v>49788987.640000001</v>
      </c>
      <c r="D1550" s="442">
        <v>-189006.99</v>
      </c>
      <c r="E1550" s="437">
        <v>6.7</v>
      </c>
      <c r="F1550" s="437">
        <v>-0.03</v>
      </c>
      <c r="G1550" s="437">
        <v>85.14</v>
      </c>
      <c r="H1550" s="437" t="s">
        <v>850</v>
      </c>
      <c r="I1550" s="437">
        <v>52</v>
      </c>
      <c r="J1550" s="437" t="s">
        <v>1158</v>
      </c>
      <c r="K1550" s="437" t="s">
        <v>1160</v>
      </c>
    </row>
    <row r="1551" spans="3:11">
      <c r="C1551" s="442">
        <v>6649199.7699999996</v>
      </c>
      <c r="D1551" s="442">
        <v>-77694.67</v>
      </c>
      <c r="E1551" s="437">
        <v>0.89</v>
      </c>
      <c r="F1551" s="437">
        <v>-0.01</v>
      </c>
      <c r="G1551" s="437">
        <v>11.37</v>
      </c>
      <c r="H1551" s="437" t="s">
        <v>850</v>
      </c>
      <c r="I1551" s="437">
        <v>52</v>
      </c>
      <c r="J1551" s="437" t="s">
        <v>1158</v>
      </c>
      <c r="K1551" s="437" t="s">
        <v>1160</v>
      </c>
    </row>
    <row r="1552" spans="3:11">
      <c r="C1552" s="442">
        <v>506481.26</v>
      </c>
      <c r="D1552" s="442">
        <v>-9614.59</v>
      </c>
      <c r="E1552" s="437">
        <v>7.0000000000000007E-2</v>
      </c>
      <c r="F1552" s="437">
        <v>0</v>
      </c>
      <c r="G1552" s="437">
        <v>0.87</v>
      </c>
      <c r="H1552" s="437" t="s">
        <v>850</v>
      </c>
      <c r="I1552" s="437">
        <v>52</v>
      </c>
      <c r="J1552" s="437" t="s">
        <v>1158</v>
      </c>
      <c r="K1552" s="437" t="s">
        <v>1160</v>
      </c>
    </row>
    <row r="1553" spans="3:11">
      <c r="C1553" s="437">
        <v>314.85000000000002</v>
      </c>
      <c r="D1553" s="437">
        <v>-20.46</v>
      </c>
      <c r="E1553" s="437">
        <v>0</v>
      </c>
      <c r="F1553" s="437">
        <v>0</v>
      </c>
      <c r="G1553" s="437">
        <v>0</v>
      </c>
      <c r="H1553" s="437" t="s">
        <v>850</v>
      </c>
      <c r="I1553" s="437">
        <v>52</v>
      </c>
      <c r="J1553" s="437" t="s">
        <v>1158</v>
      </c>
      <c r="K1553" s="437" t="s">
        <v>1161</v>
      </c>
    </row>
    <row r="1554" spans="3:11">
      <c r="C1554" s="442">
        <v>5080751.2</v>
      </c>
      <c r="D1554" s="442">
        <v>-68466.61</v>
      </c>
      <c r="E1554" s="437">
        <v>0.68</v>
      </c>
      <c r="F1554" s="437">
        <v>-0.01</v>
      </c>
      <c r="G1554" s="437">
        <v>8.69</v>
      </c>
      <c r="H1554" s="437" t="s">
        <v>850</v>
      </c>
      <c r="I1554" s="437">
        <v>52</v>
      </c>
      <c r="J1554" s="437" t="s">
        <v>1158</v>
      </c>
      <c r="K1554" s="437" t="s">
        <v>1161</v>
      </c>
    </row>
    <row r="1555" spans="3:11">
      <c r="C1555" s="442">
        <v>1190362.55</v>
      </c>
      <c r="D1555" s="442">
        <v>-5080.2</v>
      </c>
      <c r="E1555" s="437">
        <v>0.16</v>
      </c>
      <c r="F1555" s="437">
        <v>0</v>
      </c>
      <c r="G1555" s="437">
        <v>2.04</v>
      </c>
      <c r="H1555" s="437" t="s">
        <v>850</v>
      </c>
      <c r="I1555" s="437">
        <v>52</v>
      </c>
      <c r="J1555" s="437" t="s">
        <v>1158</v>
      </c>
      <c r="K1555" s="437" t="s">
        <v>1162</v>
      </c>
    </row>
    <row r="1556" spans="3:11">
      <c r="C1556" s="442">
        <v>65674705.469999999</v>
      </c>
      <c r="D1556" s="442">
        <v>-538898.82999999996</v>
      </c>
      <c r="E1556" s="437">
        <v>8.83</v>
      </c>
      <c r="F1556" s="437">
        <v>-7.0000000000000007E-2</v>
      </c>
      <c r="G1556" s="437">
        <v>112.3</v>
      </c>
      <c r="H1556" s="437" t="s">
        <v>850</v>
      </c>
      <c r="I1556" s="437">
        <v>52</v>
      </c>
      <c r="J1556" s="437" t="s">
        <v>1158</v>
      </c>
      <c r="K1556" s="437" t="s">
        <v>1163</v>
      </c>
    </row>
    <row r="1557" spans="3:11">
      <c r="C1557" s="442">
        <v>27376371.640000001</v>
      </c>
      <c r="D1557" s="442">
        <v>-203490.67</v>
      </c>
      <c r="E1557" s="437">
        <v>3.68</v>
      </c>
      <c r="F1557" s="437">
        <v>-0.03</v>
      </c>
      <c r="G1557" s="437">
        <v>46.81</v>
      </c>
      <c r="H1557" s="437" t="s">
        <v>850</v>
      </c>
      <c r="I1557" s="437">
        <v>52</v>
      </c>
      <c r="J1557" s="437" t="s">
        <v>1158</v>
      </c>
      <c r="K1557" s="437" t="s">
        <v>1163</v>
      </c>
    </row>
    <row r="1558" spans="3:11">
      <c r="C1558" s="442">
        <v>111893871.58</v>
      </c>
      <c r="D1558" s="442">
        <v>-504722.3</v>
      </c>
      <c r="E1558" s="437">
        <v>15.05</v>
      </c>
      <c r="F1558" s="437">
        <v>-7.0000000000000007E-2</v>
      </c>
      <c r="G1558" s="437">
        <v>191.34</v>
      </c>
      <c r="H1558" s="437" t="s">
        <v>850</v>
      </c>
      <c r="I1558" s="437">
        <v>52</v>
      </c>
      <c r="J1558" s="437" t="s">
        <v>1158</v>
      </c>
      <c r="K1558" s="437" t="s">
        <v>1163</v>
      </c>
    </row>
    <row r="1559" spans="3:11">
      <c r="C1559" s="442">
        <v>22167951.129999999</v>
      </c>
      <c r="D1559" s="442">
        <v>-416103.36</v>
      </c>
      <c r="E1559" s="437">
        <v>2.98</v>
      </c>
      <c r="F1559" s="437">
        <v>-0.06</v>
      </c>
      <c r="G1559" s="437">
        <v>37.909999999999997</v>
      </c>
      <c r="H1559" s="437" t="s">
        <v>850</v>
      </c>
      <c r="I1559" s="437">
        <v>52</v>
      </c>
      <c r="J1559" s="437" t="s">
        <v>1158</v>
      </c>
      <c r="K1559" s="437" t="s">
        <v>1163</v>
      </c>
    </row>
    <row r="1560" spans="3:11">
      <c r="C1560" s="442">
        <v>1163605.97</v>
      </c>
      <c r="D1560" s="442">
        <v>-17186.34</v>
      </c>
      <c r="E1560" s="437">
        <v>0.16</v>
      </c>
      <c r="F1560" s="437">
        <v>0</v>
      </c>
      <c r="G1560" s="437">
        <v>1.99</v>
      </c>
      <c r="H1560" s="437" t="s">
        <v>850</v>
      </c>
      <c r="I1560" s="437">
        <v>52</v>
      </c>
      <c r="J1560" s="437" t="s">
        <v>1158</v>
      </c>
      <c r="K1560" s="437" t="s">
        <v>1163</v>
      </c>
    </row>
    <row r="1561" spans="3:11">
      <c r="C1561" s="442">
        <v>1139178.6000000001</v>
      </c>
      <c r="D1561" s="442">
        <v>-10809.64</v>
      </c>
      <c r="E1561" s="437">
        <v>0.15</v>
      </c>
      <c r="F1561" s="437">
        <v>0</v>
      </c>
      <c r="G1561" s="437">
        <v>1.95</v>
      </c>
      <c r="H1561" s="437" t="s">
        <v>850</v>
      </c>
      <c r="I1561" s="437">
        <v>52</v>
      </c>
      <c r="J1561" s="437" t="s">
        <v>1158</v>
      </c>
      <c r="K1561" s="437" t="s">
        <v>1163</v>
      </c>
    </row>
    <row r="1562" spans="3:11">
      <c r="C1562" s="442">
        <v>739696.51</v>
      </c>
      <c r="D1562" s="442">
        <v>-450148.39</v>
      </c>
      <c r="E1562" s="437">
        <v>0.1</v>
      </c>
      <c r="F1562" s="437">
        <v>-0.06</v>
      </c>
      <c r="G1562" s="437">
        <v>1.26</v>
      </c>
      <c r="H1562" s="437" t="s">
        <v>850</v>
      </c>
      <c r="I1562" s="437">
        <v>52</v>
      </c>
      <c r="J1562" s="437" t="s">
        <v>1158</v>
      </c>
      <c r="K1562" s="437" t="s">
        <v>1163</v>
      </c>
    </row>
    <row r="1563" spans="3:11">
      <c r="C1563" s="442">
        <v>11331343.91</v>
      </c>
      <c r="D1563" s="442">
        <v>-50340.63</v>
      </c>
      <c r="E1563" s="437">
        <v>1.52</v>
      </c>
      <c r="F1563" s="437">
        <v>-0.01</v>
      </c>
      <c r="G1563" s="437">
        <v>120.68</v>
      </c>
      <c r="H1563" s="437" t="s">
        <v>850</v>
      </c>
      <c r="I1563" s="437">
        <v>53</v>
      </c>
      <c r="J1563" s="437" t="s">
        <v>1164</v>
      </c>
      <c r="K1563" s="437" t="s">
        <v>1165</v>
      </c>
    </row>
    <row r="1564" spans="3:11">
      <c r="C1564" s="442">
        <v>3460733.42</v>
      </c>
      <c r="D1564" s="442">
        <v>-61176.91</v>
      </c>
      <c r="E1564" s="437">
        <v>0.47</v>
      </c>
      <c r="F1564" s="437">
        <v>-0.01</v>
      </c>
      <c r="G1564" s="437">
        <v>36.86</v>
      </c>
      <c r="H1564" s="437" t="s">
        <v>850</v>
      </c>
      <c r="I1564" s="437">
        <v>53</v>
      </c>
      <c r="J1564" s="437" t="s">
        <v>1164</v>
      </c>
      <c r="K1564" s="437" t="s">
        <v>1165</v>
      </c>
    </row>
    <row r="1565" spans="3:11">
      <c r="C1565" s="442">
        <v>4231976.9400000004</v>
      </c>
      <c r="D1565" s="442">
        <v>-54439.48</v>
      </c>
      <c r="E1565" s="437">
        <v>0.56999999999999995</v>
      </c>
      <c r="F1565" s="437">
        <v>-0.01</v>
      </c>
      <c r="G1565" s="437">
        <v>45.07</v>
      </c>
      <c r="H1565" s="437" t="s">
        <v>850</v>
      </c>
      <c r="I1565" s="437">
        <v>53</v>
      </c>
      <c r="J1565" s="437" t="s">
        <v>1164</v>
      </c>
      <c r="K1565" s="437" t="s">
        <v>1165</v>
      </c>
    </row>
    <row r="1566" spans="3:11">
      <c r="C1566" s="442">
        <v>600276.54</v>
      </c>
      <c r="D1566" s="442">
        <v>-14734.41</v>
      </c>
      <c r="E1566" s="437">
        <v>0.08</v>
      </c>
      <c r="F1566" s="437">
        <v>0</v>
      </c>
      <c r="G1566" s="437">
        <v>6.39</v>
      </c>
      <c r="H1566" s="437" t="s">
        <v>850</v>
      </c>
      <c r="I1566" s="437">
        <v>53</v>
      </c>
      <c r="J1566" s="437" t="s">
        <v>1164</v>
      </c>
      <c r="K1566" s="437" t="s">
        <v>1165</v>
      </c>
    </row>
    <row r="1567" spans="3:11">
      <c r="C1567" s="437">
        <v>991.18</v>
      </c>
      <c r="D1567" s="437">
        <v>-386.22</v>
      </c>
      <c r="E1567" s="437">
        <v>0</v>
      </c>
      <c r="F1567" s="437">
        <v>0</v>
      </c>
      <c r="G1567" s="437">
        <v>0.01</v>
      </c>
      <c r="H1567" s="437" t="s">
        <v>850</v>
      </c>
      <c r="I1567" s="437">
        <v>53</v>
      </c>
      <c r="J1567" s="437" t="s">
        <v>1164</v>
      </c>
      <c r="K1567" s="437" t="s">
        <v>1165</v>
      </c>
    </row>
    <row r="1568" spans="3:11">
      <c r="C1568" s="442">
        <v>6404050.6200000001</v>
      </c>
      <c r="D1568" s="442">
        <v>-67682.39</v>
      </c>
      <c r="E1568" s="437">
        <v>0.86</v>
      </c>
      <c r="F1568" s="437">
        <v>-0.01</v>
      </c>
      <c r="G1568" s="437">
        <v>8.26</v>
      </c>
      <c r="H1568" s="437" t="s">
        <v>851</v>
      </c>
      <c r="I1568" s="437">
        <v>55</v>
      </c>
      <c r="J1568" s="437" t="s">
        <v>1166</v>
      </c>
      <c r="K1568" s="437" t="s">
        <v>1167</v>
      </c>
    </row>
    <row r="1569" spans="3:11">
      <c r="C1569" s="442">
        <v>4771958.96</v>
      </c>
      <c r="D1569" s="442">
        <v>-43173.760000000002</v>
      </c>
      <c r="E1569" s="437">
        <v>0.64</v>
      </c>
      <c r="F1569" s="437">
        <v>-0.01</v>
      </c>
      <c r="G1569" s="437">
        <v>6.16</v>
      </c>
      <c r="H1569" s="437" t="s">
        <v>851</v>
      </c>
      <c r="I1569" s="437">
        <v>55</v>
      </c>
      <c r="J1569" s="437" t="s">
        <v>1166</v>
      </c>
      <c r="K1569" s="437" t="s">
        <v>1167</v>
      </c>
    </row>
    <row r="1570" spans="3:11">
      <c r="C1570" s="442">
        <v>7330.68</v>
      </c>
      <c r="D1570" s="437">
        <v>-264.77</v>
      </c>
      <c r="E1570" s="437">
        <v>0</v>
      </c>
      <c r="F1570" s="437">
        <v>0</v>
      </c>
      <c r="G1570" s="437">
        <v>0.01</v>
      </c>
      <c r="H1570" s="437" t="s">
        <v>851</v>
      </c>
      <c r="I1570" s="437">
        <v>55</v>
      </c>
      <c r="J1570" s="437" t="s">
        <v>1166</v>
      </c>
      <c r="K1570" s="437" t="s">
        <v>1167</v>
      </c>
    </row>
    <row r="1571" spans="3:11">
      <c r="C1571" s="442">
        <v>25674888.050000001</v>
      </c>
      <c r="D1571" s="442">
        <v>-1195540.74</v>
      </c>
      <c r="E1571" s="437">
        <v>3.45</v>
      </c>
      <c r="F1571" s="437">
        <v>-0.16</v>
      </c>
      <c r="G1571" s="437">
        <v>33.119999999999997</v>
      </c>
      <c r="H1571" s="437" t="s">
        <v>851</v>
      </c>
      <c r="I1571" s="437">
        <v>55</v>
      </c>
      <c r="J1571" s="437" t="s">
        <v>1166</v>
      </c>
      <c r="K1571" s="437" t="s">
        <v>1167</v>
      </c>
    </row>
    <row r="1572" spans="3:11">
      <c r="C1572" s="442">
        <v>56917996.189999998</v>
      </c>
      <c r="D1572" s="442">
        <v>-4160426.81</v>
      </c>
      <c r="E1572" s="437">
        <v>7.65</v>
      </c>
      <c r="F1572" s="437">
        <v>-0.56000000000000005</v>
      </c>
      <c r="G1572" s="437">
        <v>73.42</v>
      </c>
      <c r="H1572" s="437" t="s">
        <v>851</v>
      </c>
      <c r="I1572" s="437">
        <v>55</v>
      </c>
      <c r="J1572" s="437" t="s">
        <v>1166</v>
      </c>
      <c r="K1572" s="437" t="s">
        <v>1167</v>
      </c>
    </row>
    <row r="1573" spans="3:11">
      <c r="C1573" s="442">
        <v>10169355.98</v>
      </c>
      <c r="D1573" s="442">
        <v>-895139.7</v>
      </c>
      <c r="E1573" s="437">
        <v>1.37</v>
      </c>
      <c r="F1573" s="437">
        <v>-0.12</v>
      </c>
      <c r="G1573" s="437">
        <v>13.12</v>
      </c>
      <c r="H1573" s="437" t="s">
        <v>851</v>
      </c>
      <c r="I1573" s="437">
        <v>55</v>
      </c>
      <c r="J1573" s="437" t="s">
        <v>1166</v>
      </c>
      <c r="K1573" s="437" t="s">
        <v>1167</v>
      </c>
    </row>
    <row r="1574" spans="3:11">
      <c r="C1574" s="442">
        <v>1436106.76</v>
      </c>
      <c r="D1574" s="442">
        <v>-1370101.23</v>
      </c>
      <c r="E1574" s="437">
        <v>0.19</v>
      </c>
      <c r="F1574" s="437">
        <v>-0.18</v>
      </c>
      <c r="G1574" s="437">
        <v>1.85</v>
      </c>
      <c r="H1574" s="437" t="s">
        <v>851</v>
      </c>
      <c r="I1574" s="437">
        <v>55</v>
      </c>
      <c r="J1574" s="437" t="s">
        <v>1166</v>
      </c>
      <c r="K1574" s="437" t="s">
        <v>1167</v>
      </c>
    </row>
    <row r="1575" spans="3:11">
      <c r="C1575" s="442">
        <v>12466448.83</v>
      </c>
      <c r="D1575" s="442">
        <v>-23186.03</v>
      </c>
      <c r="E1575" s="437">
        <v>1.68</v>
      </c>
      <c r="F1575" s="437">
        <v>0</v>
      </c>
      <c r="G1575" s="437">
        <v>16.079999999999998</v>
      </c>
      <c r="H1575" s="437" t="s">
        <v>851</v>
      </c>
      <c r="I1575" s="437">
        <v>55</v>
      </c>
      <c r="J1575" s="437" t="s">
        <v>1168</v>
      </c>
      <c r="K1575" s="437" t="s">
        <v>1169</v>
      </c>
    </row>
    <row r="1576" spans="3:11">
      <c r="C1576" s="442">
        <v>14359789.51</v>
      </c>
      <c r="D1576" s="442">
        <v>-47864.53</v>
      </c>
      <c r="E1576" s="437">
        <v>1.93</v>
      </c>
      <c r="F1576" s="437">
        <v>-0.01</v>
      </c>
      <c r="G1576" s="437">
        <v>18.52</v>
      </c>
      <c r="H1576" s="437" t="s">
        <v>851</v>
      </c>
      <c r="I1576" s="437">
        <v>55</v>
      </c>
      <c r="J1576" s="437" t="s">
        <v>1168</v>
      </c>
      <c r="K1576" s="437" t="s">
        <v>1169</v>
      </c>
    </row>
    <row r="1577" spans="3:11">
      <c r="C1577" s="442">
        <v>2165955.59</v>
      </c>
      <c r="D1577" s="442">
        <v>-13442.77</v>
      </c>
      <c r="E1577" s="437">
        <v>0.28999999999999998</v>
      </c>
      <c r="F1577" s="437">
        <v>0</v>
      </c>
      <c r="G1577" s="437">
        <v>2.79</v>
      </c>
      <c r="H1577" s="437" t="s">
        <v>851</v>
      </c>
      <c r="I1577" s="437">
        <v>55</v>
      </c>
      <c r="J1577" s="437" t="s">
        <v>1168</v>
      </c>
      <c r="K1577" s="437" t="s">
        <v>1169</v>
      </c>
    </row>
    <row r="1578" spans="3:11">
      <c r="C1578" s="442">
        <v>590131.11</v>
      </c>
      <c r="D1578" s="442">
        <v>-3904.89</v>
      </c>
      <c r="E1578" s="437">
        <v>0.08</v>
      </c>
      <c r="F1578" s="437">
        <v>0</v>
      </c>
      <c r="G1578" s="437">
        <v>0.76</v>
      </c>
      <c r="H1578" s="437" t="s">
        <v>851</v>
      </c>
      <c r="I1578" s="437">
        <v>55</v>
      </c>
      <c r="J1578" s="437" t="s">
        <v>1168</v>
      </c>
      <c r="K1578" s="437" t="s">
        <v>1169</v>
      </c>
    </row>
    <row r="1579" spans="3:11">
      <c r="C1579" s="442">
        <v>2985441.87</v>
      </c>
      <c r="D1579" s="442">
        <v>-44332.74</v>
      </c>
      <c r="E1579" s="437">
        <v>0.4</v>
      </c>
      <c r="F1579" s="437">
        <v>-0.01</v>
      </c>
      <c r="G1579" s="437">
        <v>3.85</v>
      </c>
      <c r="H1579" s="437" t="s">
        <v>851</v>
      </c>
      <c r="I1579" s="437">
        <v>55</v>
      </c>
      <c r="J1579" s="437" t="s">
        <v>1168</v>
      </c>
      <c r="K1579" s="437" t="s">
        <v>1169</v>
      </c>
    </row>
    <row r="1580" spans="3:11">
      <c r="C1580" s="442">
        <v>23333.31</v>
      </c>
      <c r="D1580" s="442">
        <v>-1737.49</v>
      </c>
      <c r="E1580" s="437">
        <v>0</v>
      </c>
      <c r="F1580" s="437">
        <v>0</v>
      </c>
      <c r="G1580" s="437">
        <v>0.03</v>
      </c>
      <c r="H1580" s="437" t="s">
        <v>851</v>
      </c>
      <c r="I1580" s="437">
        <v>55</v>
      </c>
      <c r="J1580" s="437" t="s">
        <v>1168</v>
      </c>
      <c r="K1580" s="437" t="s">
        <v>1169</v>
      </c>
    </row>
    <row r="1581" spans="3:11">
      <c r="C1581" s="442">
        <v>7650399.2199999997</v>
      </c>
      <c r="D1581" s="442">
        <v>-14479.74</v>
      </c>
      <c r="E1581" s="437">
        <v>1.03</v>
      </c>
      <c r="F1581" s="437">
        <v>0</v>
      </c>
      <c r="G1581" s="437">
        <v>9.8699999999999992</v>
      </c>
      <c r="H1581" s="437" t="s">
        <v>851</v>
      </c>
      <c r="I1581" s="437">
        <v>55</v>
      </c>
      <c r="J1581" s="437" t="s">
        <v>1170</v>
      </c>
      <c r="K1581" s="437" t="s">
        <v>1171</v>
      </c>
    </row>
    <row r="1582" spans="3:11">
      <c r="C1582" s="442">
        <v>4870674.92</v>
      </c>
      <c r="D1582" s="442">
        <v>-17393.900000000001</v>
      </c>
      <c r="E1582" s="437">
        <v>0.65</v>
      </c>
      <c r="F1582" s="437">
        <v>0</v>
      </c>
      <c r="G1582" s="437">
        <v>6.28</v>
      </c>
      <c r="H1582" s="437" t="s">
        <v>851</v>
      </c>
      <c r="I1582" s="437">
        <v>55</v>
      </c>
      <c r="J1582" s="437" t="s">
        <v>1170</v>
      </c>
      <c r="K1582" s="437" t="s">
        <v>1171</v>
      </c>
    </row>
    <row r="1583" spans="3:11">
      <c r="C1583" s="442">
        <v>672360.4</v>
      </c>
      <c r="D1583" s="442">
        <v>-1109.27</v>
      </c>
      <c r="E1583" s="437">
        <v>0.09</v>
      </c>
      <c r="F1583" s="437">
        <v>0</v>
      </c>
      <c r="G1583" s="437">
        <v>0.87</v>
      </c>
      <c r="H1583" s="437" t="s">
        <v>851</v>
      </c>
      <c r="I1583" s="437">
        <v>55</v>
      </c>
      <c r="J1583" s="437" t="s">
        <v>1170</v>
      </c>
      <c r="K1583" s="437" t="s">
        <v>1171</v>
      </c>
    </row>
    <row r="1584" spans="3:11">
      <c r="C1584" s="442">
        <v>1091291.28</v>
      </c>
      <c r="D1584" s="442">
        <v>-21137.24</v>
      </c>
      <c r="E1584" s="437">
        <v>0.15</v>
      </c>
      <c r="F1584" s="437">
        <v>0</v>
      </c>
      <c r="G1584" s="437">
        <v>1.41</v>
      </c>
      <c r="H1584" s="437" t="s">
        <v>851</v>
      </c>
      <c r="I1584" s="437">
        <v>55</v>
      </c>
      <c r="J1584" s="437" t="s">
        <v>1170</v>
      </c>
      <c r="K1584" s="437" t="s">
        <v>1171</v>
      </c>
    </row>
    <row r="1585" spans="3:11">
      <c r="C1585" s="442">
        <v>3826006.39</v>
      </c>
      <c r="D1585" s="442">
        <v>-125105.11</v>
      </c>
      <c r="E1585" s="437">
        <v>0.51</v>
      </c>
      <c r="F1585" s="437">
        <v>-0.02</v>
      </c>
      <c r="G1585" s="437">
        <v>4.9400000000000004</v>
      </c>
      <c r="H1585" s="437" t="s">
        <v>851</v>
      </c>
      <c r="I1585" s="437">
        <v>55</v>
      </c>
      <c r="J1585" s="437" t="s">
        <v>1170</v>
      </c>
      <c r="K1585" s="437" t="s">
        <v>1171</v>
      </c>
    </row>
    <row r="1586" spans="3:11">
      <c r="C1586" s="442">
        <v>3425398.72</v>
      </c>
      <c r="D1586" s="442">
        <v>-207202.15</v>
      </c>
      <c r="E1586" s="437">
        <v>0.46</v>
      </c>
      <c r="F1586" s="437">
        <v>-0.03</v>
      </c>
      <c r="G1586" s="437">
        <v>4.42</v>
      </c>
      <c r="H1586" s="437" t="s">
        <v>851</v>
      </c>
      <c r="I1586" s="437">
        <v>55</v>
      </c>
      <c r="J1586" s="437" t="s">
        <v>1170</v>
      </c>
      <c r="K1586" s="437" t="s">
        <v>1171</v>
      </c>
    </row>
    <row r="1587" spans="3:11">
      <c r="C1587" s="442">
        <v>33867361.82</v>
      </c>
      <c r="D1587" s="442">
        <v>-22914833.809999999</v>
      </c>
      <c r="E1587" s="437">
        <v>4.55</v>
      </c>
      <c r="F1587" s="437">
        <v>-3.08</v>
      </c>
      <c r="G1587" s="437">
        <v>43.69</v>
      </c>
      <c r="H1587" s="437" t="s">
        <v>851</v>
      </c>
      <c r="I1587" s="437">
        <v>55</v>
      </c>
      <c r="J1587" s="437" t="s">
        <v>1170</v>
      </c>
      <c r="K1587" s="437" t="s">
        <v>1171</v>
      </c>
    </row>
    <row r="1588" spans="3:11">
      <c r="C1588" s="442">
        <v>18796896.32</v>
      </c>
      <c r="D1588" s="442">
        <v>-8393612.1500000004</v>
      </c>
      <c r="E1588" s="437">
        <v>2.5299999999999998</v>
      </c>
      <c r="F1588" s="437">
        <v>-1.1299999999999999</v>
      </c>
      <c r="G1588" s="437">
        <v>24.25</v>
      </c>
      <c r="H1588" s="437" t="s">
        <v>851</v>
      </c>
      <c r="I1588" s="437">
        <v>55</v>
      </c>
      <c r="J1588" s="437" t="s">
        <v>1170</v>
      </c>
      <c r="K1588" s="437" t="s">
        <v>1171</v>
      </c>
    </row>
    <row r="1589" spans="3:11">
      <c r="C1589" s="442">
        <v>18116744.91</v>
      </c>
      <c r="D1589" s="442">
        <v>-10829158.689999999</v>
      </c>
      <c r="E1589" s="437">
        <v>2.44</v>
      </c>
      <c r="F1589" s="437">
        <v>-1.46</v>
      </c>
      <c r="G1589" s="437">
        <v>23.37</v>
      </c>
      <c r="H1589" s="437" t="s">
        <v>851</v>
      </c>
      <c r="I1589" s="437">
        <v>55</v>
      </c>
      <c r="J1589" s="437" t="s">
        <v>1170</v>
      </c>
      <c r="K1589" s="437" t="s">
        <v>1171</v>
      </c>
    </row>
    <row r="1590" spans="3:11">
      <c r="C1590" s="442">
        <v>150455762.34999999</v>
      </c>
      <c r="D1590" s="442">
        <v>-1705722.81</v>
      </c>
      <c r="E1590" s="437">
        <v>20.23</v>
      </c>
      <c r="F1590" s="437">
        <v>-0.23</v>
      </c>
      <c r="G1590" s="442">
        <v>1432.34</v>
      </c>
      <c r="H1590" s="437" t="s">
        <v>851</v>
      </c>
      <c r="I1590" s="437">
        <v>56</v>
      </c>
      <c r="J1590" s="437" t="s">
        <v>1172</v>
      </c>
      <c r="K1590" s="437" t="s">
        <v>1173</v>
      </c>
    </row>
    <row r="1591" spans="3:11">
      <c r="C1591" s="442">
        <v>13970627.08</v>
      </c>
      <c r="D1591" s="442">
        <v>-193884.67</v>
      </c>
      <c r="E1591" s="437">
        <v>1.88</v>
      </c>
      <c r="F1591" s="437">
        <v>-0.03</v>
      </c>
      <c r="G1591" s="437">
        <v>133</v>
      </c>
      <c r="H1591" s="437" t="s">
        <v>851</v>
      </c>
      <c r="I1591" s="437">
        <v>56</v>
      </c>
      <c r="J1591" s="437" t="s">
        <v>1172</v>
      </c>
      <c r="K1591" s="437" t="s">
        <v>1173</v>
      </c>
    </row>
    <row r="1592" spans="3:11">
      <c r="C1592" s="442">
        <v>4299988.8600000003</v>
      </c>
      <c r="D1592" s="442">
        <v>-33107.160000000003</v>
      </c>
      <c r="E1592" s="437">
        <v>0.57999999999999996</v>
      </c>
      <c r="F1592" s="437">
        <v>0</v>
      </c>
      <c r="G1592" s="437">
        <v>40.94</v>
      </c>
      <c r="H1592" s="437" t="s">
        <v>851</v>
      </c>
      <c r="I1592" s="437">
        <v>56</v>
      </c>
      <c r="J1592" s="437" t="s">
        <v>1172</v>
      </c>
      <c r="K1592" s="437" t="s">
        <v>1173</v>
      </c>
    </row>
    <row r="1593" spans="3:11">
      <c r="C1593" s="442">
        <v>86129785.299999997</v>
      </c>
      <c r="D1593" s="442">
        <v>-2643224.2400000002</v>
      </c>
      <c r="E1593" s="437">
        <v>11.58</v>
      </c>
      <c r="F1593" s="437">
        <v>-0.36</v>
      </c>
      <c r="G1593" s="437">
        <v>819.96</v>
      </c>
      <c r="H1593" s="437" t="s">
        <v>851</v>
      </c>
      <c r="I1593" s="437">
        <v>56</v>
      </c>
      <c r="J1593" s="437" t="s">
        <v>1172</v>
      </c>
      <c r="K1593" s="437" t="s">
        <v>1173</v>
      </c>
    </row>
    <row r="1594" spans="3:11">
      <c r="C1594" s="442">
        <v>83201197.219999999</v>
      </c>
      <c r="D1594" s="442">
        <v>-2083321.36</v>
      </c>
      <c r="E1594" s="437">
        <v>11.19</v>
      </c>
      <c r="F1594" s="437">
        <v>-0.28000000000000003</v>
      </c>
      <c r="G1594" s="437">
        <v>792.08</v>
      </c>
      <c r="H1594" s="437" t="s">
        <v>851</v>
      </c>
      <c r="I1594" s="437">
        <v>56</v>
      </c>
      <c r="J1594" s="437" t="s">
        <v>1172</v>
      </c>
      <c r="K1594" s="437" t="s">
        <v>1173</v>
      </c>
    </row>
    <row r="1595" spans="3:11">
      <c r="C1595" s="442">
        <v>443438.51</v>
      </c>
      <c r="D1595" s="442">
        <v>-9006.31</v>
      </c>
      <c r="E1595" s="437">
        <v>0.06</v>
      </c>
      <c r="F1595" s="437">
        <v>0</v>
      </c>
      <c r="G1595" s="437">
        <v>4.22</v>
      </c>
      <c r="H1595" s="437" t="s">
        <v>851</v>
      </c>
      <c r="I1595" s="437">
        <v>56</v>
      </c>
      <c r="J1595" s="437" t="s">
        <v>1172</v>
      </c>
      <c r="K1595" s="437" t="s">
        <v>1173</v>
      </c>
    </row>
    <row r="1596" spans="3:11">
      <c r="C1596" s="442">
        <v>204432.63</v>
      </c>
      <c r="D1596" s="442">
        <v>-7426.67</v>
      </c>
      <c r="E1596" s="437">
        <v>0.03</v>
      </c>
      <c r="F1596" s="437">
        <v>0</v>
      </c>
      <c r="G1596" s="437">
        <v>1.95</v>
      </c>
      <c r="H1596" s="437" t="s">
        <v>851</v>
      </c>
      <c r="I1596" s="437">
        <v>56</v>
      </c>
      <c r="J1596" s="437" t="s">
        <v>1172</v>
      </c>
      <c r="K1596" s="437" t="s">
        <v>1173</v>
      </c>
    </row>
    <row r="1597" spans="3:11">
      <c r="C1597" s="442">
        <v>2578036.9700000002</v>
      </c>
      <c r="D1597" s="442">
        <v>-59129.39</v>
      </c>
      <c r="E1597" s="437">
        <v>0.35</v>
      </c>
      <c r="F1597" s="437">
        <v>-0.01</v>
      </c>
      <c r="G1597" s="437">
        <v>24.54</v>
      </c>
      <c r="H1597" s="437" t="s">
        <v>851</v>
      </c>
      <c r="I1597" s="437">
        <v>56</v>
      </c>
      <c r="J1597" s="437" t="s">
        <v>1172</v>
      </c>
      <c r="K1597" s="437" t="s">
        <v>1173</v>
      </c>
    </row>
    <row r="1598" spans="3:11">
      <c r="C1598" s="442">
        <v>71836427.230000004</v>
      </c>
      <c r="D1598" s="442">
        <v>-2642175.85</v>
      </c>
      <c r="E1598" s="437">
        <v>9.66</v>
      </c>
      <c r="F1598" s="437">
        <v>-0.36</v>
      </c>
      <c r="G1598" s="437">
        <v>683.88</v>
      </c>
      <c r="H1598" s="437" t="s">
        <v>851</v>
      </c>
      <c r="I1598" s="437">
        <v>56</v>
      </c>
      <c r="J1598" s="437" t="s">
        <v>1172</v>
      </c>
      <c r="K1598" s="437" t="s">
        <v>1173</v>
      </c>
    </row>
    <row r="1599" spans="3:11">
      <c r="C1599" s="442">
        <v>794051.85</v>
      </c>
      <c r="D1599" s="442">
        <v>-28575.33</v>
      </c>
      <c r="E1599" s="437">
        <v>0.11</v>
      </c>
      <c r="F1599" s="437">
        <v>0</v>
      </c>
      <c r="G1599" s="437">
        <v>7.56</v>
      </c>
      <c r="H1599" s="437" t="s">
        <v>851</v>
      </c>
      <c r="I1599" s="437">
        <v>56</v>
      </c>
      <c r="J1599" s="437" t="s">
        <v>1172</v>
      </c>
      <c r="K1599" s="437" t="s">
        <v>1173</v>
      </c>
    </row>
    <row r="1600" spans="3:11">
      <c r="C1600" s="442">
        <v>23084005.890000001</v>
      </c>
      <c r="D1600" s="442">
        <v>-1364218</v>
      </c>
      <c r="E1600" s="437">
        <v>3.1</v>
      </c>
      <c r="F1600" s="437">
        <v>-0.18</v>
      </c>
      <c r="G1600" s="437">
        <v>219.76</v>
      </c>
      <c r="H1600" s="437" t="s">
        <v>851</v>
      </c>
      <c r="I1600" s="437">
        <v>56</v>
      </c>
      <c r="J1600" s="437" t="s">
        <v>1172</v>
      </c>
      <c r="K1600" s="437" t="s">
        <v>1173</v>
      </c>
    </row>
    <row r="1601" spans="3:11">
      <c r="C1601" s="442">
        <v>2147511.3199999998</v>
      </c>
      <c r="D1601" s="442">
        <v>-1050680.52</v>
      </c>
      <c r="E1601" s="437">
        <v>0.28999999999999998</v>
      </c>
      <c r="F1601" s="437">
        <v>-0.14000000000000001</v>
      </c>
      <c r="G1601" s="437">
        <v>20.440000000000001</v>
      </c>
      <c r="H1601" s="437" t="s">
        <v>851</v>
      </c>
      <c r="I1601" s="437">
        <v>56</v>
      </c>
      <c r="J1601" s="437" t="s">
        <v>1172</v>
      </c>
      <c r="K1601" s="437" t="s">
        <v>1173</v>
      </c>
    </row>
    <row r="1602" spans="3:11">
      <c r="C1602" s="442">
        <v>67906.649999999994</v>
      </c>
      <c r="D1602" s="442">
        <v>-32558.26</v>
      </c>
      <c r="E1602" s="437">
        <v>0.01</v>
      </c>
      <c r="F1602" s="437">
        <v>0</v>
      </c>
      <c r="G1602" s="437">
        <v>0.65</v>
      </c>
      <c r="H1602" s="437" t="s">
        <v>851</v>
      </c>
      <c r="I1602" s="437">
        <v>56</v>
      </c>
      <c r="J1602" s="437" t="s">
        <v>1172</v>
      </c>
      <c r="K1602" s="437" t="s">
        <v>1173</v>
      </c>
    </row>
    <row r="1603" spans="3:11">
      <c r="C1603" s="442">
        <v>1883461.5</v>
      </c>
      <c r="D1603" s="442">
        <v>-640537.43000000005</v>
      </c>
      <c r="E1603" s="437">
        <v>0.25</v>
      </c>
      <c r="F1603" s="437">
        <v>-0.09</v>
      </c>
      <c r="G1603" s="437">
        <v>17.93</v>
      </c>
      <c r="H1603" s="437" t="s">
        <v>851</v>
      </c>
      <c r="I1603" s="437">
        <v>56</v>
      </c>
      <c r="J1603" s="437" t="s">
        <v>1172</v>
      </c>
      <c r="K1603" s="437" t="s">
        <v>1173</v>
      </c>
    </row>
    <row r="1604" spans="3:11">
      <c r="C1604" s="442">
        <v>4438540.28</v>
      </c>
      <c r="D1604" s="442">
        <v>-10073.530000000001</v>
      </c>
      <c r="E1604" s="437">
        <v>0.6</v>
      </c>
      <c r="F1604" s="437">
        <v>0</v>
      </c>
      <c r="G1604" s="437">
        <v>42.25</v>
      </c>
      <c r="H1604" s="437" t="s">
        <v>851</v>
      </c>
      <c r="I1604" s="437">
        <v>56</v>
      </c>
      <c r="J1604" s="437" t="s">
        <v>1174</v>
      </c>
      <c r="K1604" s="437" t="s">
        <v>1175</v>
      </c>
    </row>
    <row r="1605" spans="3:11">
      <c r="C1605" s="442">
        <v>531505.87</v>
      </c>
      <c r="D1605" s="442">
        <v>-1079.1400000000001</v>
      </c>
      <c r="E1605" s="437">
        <v>7.0000000000000007E-2</v>
      </c>
      <c r="F1605" s="437">
        <v>0</v>
      </c>
      <c r="G1605" s="437">
        <v>5.0599999999999996</v>
      </c>
      <c r="H1605" s="437" t="s">
        <v>851</v>
      </c>
      <c r="I1605" s="437">
        <v>56</v>
      </c>
      <c r="J1605" s="437" t="s">
        <v>1174</v>
      </c>
      <c r="K1605" s="437" t="s">
        <v>1175</v>
      </c>
    </row>
    <row r="1606" spans="3:11">
      <c r="C1606" s="442">
        <v>126748.7</v>
      </c>
      <c r="D1606" s="442">
        <v>-4352.3999999999996</v>
      </c>
      <c r="E1606" s="437">
        <v>0.02</v>
      </c>
      <c r="F1606" s="437">
        <v>0</v>
      </c>
      <c r="G1606" s="437">
        <v>1.21</v>
      </c>
      <c r="H1606" s="437" t="s">
        <v>851</v>
      </c>
      <c r="I1606" s="437">
        <v>56</v>
      </c>
      <c r="J1606" s="437" t="s">
        <v>1174</v>
      </c>
      <c r="K1606" s="437" t="s">
        <v>1175</v>
      </c>
    </row>
    <row r="1607" spans="3:11">
      <c r="C1607" s="442">
        <v>272256.88</v>
      </c>
      <c r="D1607" s="442">
        <v>-13498.37</v>
      </c>
      <c r="E1607" s="437">
        <v>0.04</v>
      </c>
      <c r="F1607" s="437">
        <v>0</v>
      </c>
      <c r="G1607" s="437">
        <v>2.59</v>
      </c>
      <c r="H1607" s="437" t="s">
        <v>851</v>
      </c>
      <c r="I1607" s="437">
        <v>56</v>
      </c>
      <c r="J1607" s="437" t="s">
        <v>1174</v>
      </c>
      <c r="K1607" s="437" t="s">
        <v>1175</v>
      </c>
    </row>
    <row r="1608" spans="3:11">
      <c r="C1608" s="442">
        <v>2423632.96</v>
      </c>
      <c r="D1608" s="442">
        <v>-2423632.96</v>
      </c>
      <c r="E1608" s="437">
        <v>0.33</v>
      </c>
      <c r="F1608" s="437">
        <v>-0.33</v>
      </c>
      <c r="G1608" s="437">
        <v>23.07</v>
      </c>
      <c r="H1608" s="437" t="s">
        <v>851</v>
      </c>
      <c r="I1608" s="437">
        <v>56</v>
      </c>
      <c r="J1608" s="437" t="s">
        <v>1174</v>
      </c>
      <c r="K1608" s="437" t="s">
        <v>1175</v>
      </c>
    </row>
    <row r="1609" spans="3:11">
      <c r="C1609" s="442">
        <v>260048.95</v>
      </c>
      <c r="D1609" s="442">
        <v>-2525.04</v>
      </c>
      <c r="E1609" s="437">
        <v>0.03</v>
      </c>
      <c r="F1609" s="437">
        <v>0</v>
      </c>
      <c r="G1609" s="437">
        <v>2.48</v>
      </c>
      <c r="H1609" s="437" t="s">
        <v>851</v>
      </c>
      <c r="I1609" s="437">
        <v>56</v>
      </c>
      <c r="J1609" s="437" t="s">
        <v>1174</v>
      </c>
      <c r="K1609" s="437" t="s">
        <v>1176</v>
      </c>
    </row>
    <row r="1610" spans="3:11">
      <c r="C1610" s="442">
        <v>6528.62</v>
      </c>
      <c r="D1610" s="437">
        <v>-106.84</v>
      </c>
      <c r="E1610" s="437">
        <v>0</v>
      </c>
      <c r="F1610" s="437">
        <v>0</v>
      </c>
      <c r="G1610" s="437">
        <v>0.06</v>
      </c>
      <c r="H1610" s="437" t="s">
        <v>851</v>
      </c>
      <c r="I1610" s="437">
        <v>56</v>
      </c>
      <c r="J1610" s="437" t="s">
        <v>1174</v>
      </c>
      <c r="K1610" s="437" t="s">
        <v>1176</v>
      </c>
    </row>
    <row r="1611" spans="3:11">
      <c r="C1611" s="442">
        <v>165671.13</v>
      </c>
      <c r="D1611" s="442">
        <v>-1288.01</v>
      </c>
      <c r="E1611" s="437">
        <v>0.02</v>
      </c>
      <c r="F1611" s="437">
        <v>0</v>
      </c>
      <c r="G1611" s="437">
        <v>1.58</v>
      </c>
      <c r="H1611" s="437" t="s">
        <v>851</v>
      </c>
      <c r="I1611" s="437">
        <v>56</v>
      </c>
      <c r="J1611" s="437" t="s">
        <v>1174</v>
      </c>
      <c r="K1611" s="437" t="s">
        <v>1176</v>
      </c>
    </row>
    <row r="1612" spans="3:11">
      <c r="C1612" s="442">
        <v>475065.35</v>
      </c>
      <c r="D1612" s="442">
        <v>-6892.05</v>
      </c>
      <c r="E1612" s="437">
        <v>0.06</v>
      </c>
      <c r="F1612" s="437">
        <v>0</v>
      </c>
      <c r="G1612" s="437">
        <v>4.5199999999999996</v>
      </c>
      <c r="H1612" s="437" t="s">
        <v>851</v>
      </c>
      <c r="I1612" s="437">
        <v>56</v>
      </c>
      <c r="J1612" s="437" t="s">
        <v>1174</v>
      </c>
      <c r="K1612" s="437" t="s">
        <v>1176</v>
      </c>
    </row>
    <row r="1613" spans="3:11">
      <c r="C1613" s="442">
        <v>565844.31999999995</v>
      </c>
      <c r="D1613" s="442">
        <v>-91857.55</v>
      </c>
      <c r="E1613" s="437">
        <v>0.08</v>
      </c>
      <c r="F1613" s="437">
        <v>-0.01</v>
      </c>
      <c r="G1613" s="437">
        <v>5.39</v>
      </c>
      <c r="H1613" s="437" t="s">
        <v>851</v>
      </c>
      <c r="I1613" s="437">
        <v>56</v>
      </c>
      <c r="J1613" s="437" t="s">
        <v>1174</v>
      </c>
      <c r="K1613" s="437" t="s">
        <v>1176</v>
      </c>
    </row>
    <row r="1614" spans="3:11">
      <c r="C1614" s="442">
        <v>1727608.98</v>
      </c>
      <c r="D1614" s="442">
        <v>-36287.360000000001</v>
      </c>
      <c r="E1614" s="437">
        <v>0.23</v>
      </c>
      <c r="F1614" s="437">
        <v>0</v>
      </c>
      <c r="G1614" s="437">
        <v>16.45</v>
      </c>
      <c r="H1614" s="437" t="s">
        <v>851</v>
      </c>
      <c r="I1614" s="437">
        <v>56</v>
      </c>
      <c r="J1614" s="437" t="s">
        <v>1177</v>
      </c>
      <c r="K1614" s="437" t="s">
        <v>1178</v>
      </c>
    </row>
    <row r="1615" spans="3:11">
      <c r="C1615" s="442">
        <v>1824885.83</v>
      </c>
      <c r="D1615" s="442">
        <v>-12916.44</v>
      </c>
      <c r="E1615" s="437">
        <v>0.25</v>
      </c>
      <c r="F1615" s="437">
        <v>0</v>
      </c>
      <c r="G1615" s="437">
        <v>17.37</v>
      </c>
      <c r="H1615" s="437" t="s">
        <v>851</v>
      </c>
      <c r="I1615" s="437">
        <v>56</v>
      </c>
      <c r="J1615" s="437" t="s">
        <v>1177</v>
      </c>
      <c r="K1615" s="437" t="s">
        <v>1178</v>
      </c>
    </row>
    <row r="1616" spans="3:11">
      <c r="C1616" s="442">
        <v>2577104.66</v>
      </c>
      <c r="D1616" s="442">
        <v>-58059.4</v>
      </c>
      <c r="E1616" s="437">
        <v>0.35</v>
      </c>
      <c r="F1616" s="437">
        <v>-0.01</v>
      </c>
      <c r="G1616" s="437">
        <v>24.53</v>
      </c>
      <c r="H1616" s="437" t="s">
        <v>851</v>
      </c>
      <c r="I1616" s="437">
        <v>56</v>
      </c>
      <c r="J1616" s="437" t="s">
        <v>1177</v>
      </c>
      <c r="K1616" s="437" t="s">
        <v>1178</v>
      </c>
    </row>
    <row r="1617" spans="3:11">
      <c r="C1617" s="442">
        <v>14895255.48</v>
      </c>
      <c r="D1617" s="442">
        <v>-285836.82</v>
      </c>
      <c r="E1617" s="437">
        <v>2</v>
      </c>
      <c r="F1617" s="437">
        <v>-0.04</v>
      </c>
      <c r="G1617" s="437">
        <v>141.80000000000001</v>
      </c>
      <c r="H1617" s="437" t="s">
        <v>851</v>
      </c>
      <c r="I1617" s="437">
        <v>56</v>
      </c>
      <c r="J1617" s="437" t="s">
        <v>1177</v>
      </c>
      <c r="K1617" s="437" t="s">
        <v>1178</v>
      </c>
    </row>
    <row r="1618" spans="3:11">
      <c r="C1618" s="442">
        <v>233616.06</v>
      </c>
      <c r="D1618" s="442">
        <v>-87543.1</v>
      </c>
      <c r="E1618" s="437">
        <v>0.03</v>
      </c>
      <c r="F1618" s="437">
        <v>-0.01</v>
      </c>
      <c r="G1618" s="437">
        <v>2.2200000000000002</v>
      </c>
      <c r="H1618" s="437" t="s">
        <v>851</v>
      </c>
      <c r="I1618" s="437">
        <v>56</v>
      </c>
      <c r="J1618" s="437" t="s">
        <v>1177</v>
      </c>
      <c r="K1618" s="437" t="s">
        <v>1178</v>
      </c>
    </row>
    <row r="1619" spans="3:11">
      <c r="C1619" s="442">
        <v>195038.91</v>
      </c>
      <c r="D1619" s="442">
        <v>-195038.91</v>
      </c>
      <c r="E1619" s="437">
        <v>0.03</v>
      </c>
      <c r="F1619" s="437">
        <v>-0.03</v>
      </c>
      <c r="G1619" s="437">
        <v>1.86</v>
      </c>
      <c r="H1619" s="437" t="s">
        <v>851</v>
      </c>
      <c r="I1619" s="437">
        <v>56</v>
      </c>
      <c r="J1619" s="437" t="s">
        <v>1177</v>
      </c>
      <c r="K1619" s="437" t="s">
        <v>1178</v>
      </c>
    </row>
    <row r="1620" spans="3:11">
      <c r="C1620" s="437">
        <v>502.29</v>
      </c>
      <c r="D1620" s="437">
        <v>-2.86</v>
      </c>
      <c r="E1620" s="437">
        <v>0</v>
      </c>
      <c r="F1620" s="437">
        <v>0</v>
      </c>
      <c r="G1620" s="437">
        <v>0</v>
      </c>
      <c r="H1620" s="437" t="s">
        <v>847</v>
      </c>
      <c r="I1620" s="437">
        <v>58</v>
      </c>
      <c r="J1620" s="437" t="s">
        <v>1179</v>
      </c>
      <c r="K1620" s="437" t="s">
        <v>1180</v>
      </c>
    </row>
    <row r="1621" spans="3:11">
      <c r="C1621" s="437">
        <v>682.04</v>
      </c>
      <c r="D1621" s="437">
        <v>-20.59</v>
      </c>
      <c r="E1621" s="437">
        <v>0</v>
      </c>
      <c r="F1621" s="437">
        <v>0</v>
      </c>
      <c r="G1621" s="437">
        <v>0</v>
      </c>
      <c r="H1621" s="437" t="s">
        <v>847</v>
      </c>
      <c r="I1621" s="437">
        <v>58</v>
      </c>
      <c r="J1621" s="437" t="s">
        <v>1179</v>
      </c>
      <c r="K1621" s="437" t="s">
        <v>1180</v>
      </c>
    </row>
    <row r="1622" spans="3:11">
      <c r="C1622" s="442">
        <v>219441.23</v>
      </c>
      <c r="D1622" s="442">
        <v>-1594.56</v>
      </c>
      <c r="E1622" s="437">
        <v>0.03</v>
      </c>
      <c r="F1622" s="437">
        <v>0</v>
      </c>
      <c r="G1622" s="437">
        <v>0.18</v>
      </c>
      <c r="H1622" s="437" t="s">
        <v>847</v>
      </c>
      <c r="I1622" s="437">
        <v>58</v>
      </c>
      <c r="J1622" s="437" t="s">
        <v>1179</v>
      </c>
      <c r="K1622" s="437" t="s">
        <v>1181</v>
      </c>
    </row>
    <row r="1623" spans="3:11">
      <c r="C1623" s="442">
        <v>36024.14</v>
      </c>
      <c r="D1623" s="442">
        <v>-1839.75</v>
      </c>
      <c r="E1623" s="437">
        <v>0</v>
      </c>
      <c r="F1623" s="437">
        <v>0</v>
      </c>
      <c r="G1623" s="437">
        <v>0.03</v>
      </c>
      <c r="H1623" s="437" t="s">
        <v>847</v>
      </c>
      <c r="I1623" s="437">
        <v>58</v>
      </c>
      <c r="J1623" s="437" t="s">
        <v>1179</v>
      </c>
      <c r="K1623" s="437" t="s">
        <v>1182</v>
      </c>
    </row>
    <row r="1624" spans="3:11">
      <c r="C1624" s="437">
        <v>431.71</v>
      </c>
      <c r="D1624" s="437">
        <v>-50.3</v>
      </c>
      <c r="E1624" s="437">
        <v>0</v>
      </c>
      <c r="F1624" s="437">
        <v>0</v>
      </c>
      <c r="G1624" s="437">
        <v>0</v>
      </c>
      <c r="H1624" s="437" t="s">
        <v>847</v>
      </c>
      <c r="I1624" s="437">
        <v>58</v>
      </c>
      <c r="J1624" s="437" t="s">
        <v>1183</v>
      </c>
      <c r="K1624" s="437" t="s">
        <v>1184</v>
      </c>
    </row>
    <row r="1625" spans="3:11">
      <c r="C1625" s="442">
        <v>412891.6</v>
      </c>
      <c r="D1625" s="442">
        <v>-319153.07</v>
      </c>
      <c r="E1625" s="437">
        <v>0.06</v>
      </c>
      <c r="F1625" s="437">
        <v>-0.04</v>
      </c>
      <c r="G1625" s="437">
        <v>0.09</v>
      </c>
      <c r="H1625" s="437" t="s">
        <v>847</v>
      </c>
      <c r="I1625" s="437">
        <v>58</v>
      </c>
      <c r="J1625" s="437" t="s">
        <v>1183</v>
      </c>
      <c r="K1625" s="437" t="s">
        <v>1184</v>
      </c>
    </row>
    <row r="1626" spans="3:11">
      <c r="C1626" s="442">
        <v>22376568.77</v>
      </c>
      <c r="D1626" s="442">
        <v>-161842.78</v>
      </c>
      <c r="E1626" s="437">
        <v>3.01</v>
      </c>
      <c r="F1626" s="437">
        <v>-0.02</v>
      </c>
      <c r="G1626" s="437">
        <v>4.92</v>
      </c>
      <c r="H1626" s="437" t="s">
        <v>847</v>
      </c>
      <c r="I1626" s="437">
        <v>58</v>
      </c>
      <c r="J1626" s="437" t="s">
        <v>1183</v>
      </c>
      <c r="K1626" s="437" t="s">
        <v>1185</v>
      </c>
    </row>
    <row r="1627" spans="3:11">
      <c r="C1627" s="442">
        <v>273326.77</v>
      </c>
      <c r="D1627" s="442">
        <v>-1010.14</v>
      </c>
      <c r="E1627" s="437">
        <v>0.04</v>
      </c>
      <c r="F1627" s="437">
        <v>0</v>
      </c>
      <c r="G1627" s="437">
        <v>0.06</v>
      </c>
      <c r="H1627" s="437" t="s">
        <v>847</v>
      </c>
      <c r="I1627" s="437">
        <v>58</v>
      </c>
      <c r="J1627" s="437" t="s">
        <v>1183</v>
      </c>
      <c r="K1627" s="437" t="s">
        <v>1185</v>
      </c>
    </row>
    <row r="1628" spans="3:11">
      <c r="C1628" s="442">
        <v>30186385.539999999</v>
      </c>
      <c r="D1628" s="442">
        <v>-846384.05</v>
      </c>
      <c r="E1628" s="437">
        <v>4.0599999999999996</v>
      </c>
      <c r="F1628" s="437">
        <v>-0.11</v>
      </c>
      <c r="G1628" s="437">
        <v>6.64</v>
      </c>
      <c r="H1628" s="437" t="s">
        <v>847</v>
      </c>
      <c r="I1628" s="437">
        <v>58</v>
      </c>
      <c r="J1628" s="437" t="s">
        <v>1183</v>
      </c>
      <c r="K1628" s="437" t="s">
        <v>1185</v>
      </c>
    </row>
    <row r="1629" spans="3:11">
      <c r="C1629" s="442">
        <v>3194712.38</v>
      </c>
      <c r="D1629" s="442">
        <v>-64660.29</v>
      </c>
      <c r="E1629" s="437">
        <v>0.43</v>
      </c>
      <c r="F1629" s="437">
        <v>-0.01</v>
      </c>
      <c r="G1629" s="437">
        <v>0.7</v>
      </c>
      <c r="H1629" s="437" t="s">
        <v>847</v>
      </c>
      <c r="I1629" s="437">
        <v>58</v>
      </c>
      <c r="J1629" s="437" t="s">
        <v>1183</v>
      </c>
      <c r="K1629" s="437" t="s">
        <v>1185</v>
      </c>
    </row>
    <row r="1630" spans="3:11">
      <c r="C1630" s="442">
        <v>9416.59</v>
      </c>
      <c r="D1630" s="442">
        <v>-5652</v>
      </c>
      <c r="E1630" s="437">
        <v>0</v>
      </c>
      <c r="F1630" s="437">
        <v>0</v>
      </c>
      <c r="G1630" s="437">
        <v>0</v>
      </c>
      <c r="H1630" s="437" t="s">
        <v>847</v>
      </c>
      <c r="I1630" s="437">
        <v>58</v>
      </c>
      <c r="J1630" s="437" t="s">
        <v>1183</v>
      </c>
      <c r="K1630" s="437" t="s">
        <v>1185</v>
      </c>
    </row>
    <row r="1631" spans="3:11">
      <c r="C1631" s="442">
        <v>401495.14</v>
      </c>
      <c r="D1631" s="442">
        <v>-278548.34999999998</v>
      </c>
      <c r="E1631" s="437">
        <v>0.05</v>
      </c>
      <c r="F1631" s="437">
        <v>-0.04</v>
      </c>
      <c r="G1631" s="437">
        <v>0.09</v>
      </c>
      <c r="H1631" s="437" t="s">
        <v>847</v>
      </c>
      <c r="I1631" s="437">
        <v>58</v>
      </c>
      <c r="J1631" s="437" t="s">
        <v>1183</v>
      </c>
      <c r="K1631" s="437" t="s">
        <v>1185</v>
      </c>
    </row>
    <row r="1632" spans="3:11">
      <c r="C1632" s="442">
        <v>1204982.99</v>
      </c>
      <c r="D1632" s="442">
        <v>-18757.22</v>
      </c>
      <c r="E1632" s="437">
        <v>0.16</v>
      </c>
      <c r="F1632" s="437">
        <v>0</v>
      </c>
      <c r="G1632" s="437">
        <v>3.52</v>
      </c>
      <c r="H1632" s="437" t="s">
        <v>847</v>
      </c>
      <c r="I1632" s="437">
        <v>59</v>
      </c>
      <c r="J1632" s="437" t="s">
        <v>1186</v>
      </c>
      <c r="K1632" s="437" t="s">
        <v>1187</v>
      </c>
    </row>
    <row r="1633" spans="3:11">
      <c r="C1633" s="442">
        <v>21415.35</v>
      </c>
      <c r="D1633" s="442">
        <v>-2447.58</v>
      </c>
      <c r="E1633" s="437">
        <v>0</v>
      </c>
      <c r="F1633" s="437">
        <v>0</v>
      </c>
      <c r="G1633" s="437">
        <v>0.06</v>
      </c>
      <c r="H1633" s="437" t="s">
        <v>847</v>
      </c>
      <c r="I1633" s="437">
        <v>59</v>
      </c>
      <c r="J1633" s="437" t="s">
        <v>1186</v>
      </c>
      <c r="K1633" s="437" t="s">
        <v>1187</v>
      </c>
    </row>
    <row r="1634" spans="3:11">
      <c r="C1634" s="442">
        <v>33508.559999999998</v>
      </c>
      <c r="D1634" s="442">
        <v>-1797.03</v>
      </c>
      <c r="E1634" s="437">
        <v>0</v>
      </c>
      <c r="F1634" s="437">
        <v>0</v>
      </c>
      <c r="G1634" s="437">
        <v>0.1</v>
      </c>
      <c r="H1634" s="437" t="s">
        <v>847</v>
      </c>
      <c r="I1634" s="437">
        <v>59</v>
      </c>
      <c r="J1634" s="437" t="s">
        <v>1186</v>
      </c>
      <c r="K1634" s="437" t="s">
        <v>1187</v>
      </c>
    </row>
    <row r="1635" spans="3:11">
      <c r="C1635" s="437">
        <v>50</v>
      </c>
      <c r="D1635" s="437">
        <v>-38.67</v>
      </c>
      <c r="E1635" s="437">
        <v>0</v>
      </c>
      <c r="F1635" s="437">
        <v>0</v>
      </c>
      <c r="G1635" s="437">
        <v>0</v>
      </c>
      <c r="H1635" s="437" t="s">
        <v>847</v>
      </c>
      <c r="I1635" s="437">
        <v>59</v>
      </c>
      <c r="J1635" s="437" t="s">
        <v>1186</v>
      </c>
      <c r="K1635" s="437" t="s">
        <v>1187</v>
      </c>
    </row>
    <row r="1636" spans="3:11">
      <c r="C1636" s="442">
        <v>627203.04</v>
      </c>
      <c r="D1636" s="442">
        <v>-3769.17</v>
      </c>
      <c r="E1636" s="437">
        <v>0.08</v>
      </c>
      <c r="F1636" s="437">
        <v>0</v>
      </c>
      <c r="G1636" s="437">
        <v>1.83</v>
      </c>
      <c r="H1636" s="437" t="s">
        <v>847</v>
      </c>
      <c r="I1636" s="437">
        <v>59</v>
      </c>
      <c r="J1636" s="437" t="s">
        <v>1186</v>
      </c>
      <c r="K1636" s="437" t="s">
        <v>1188</v>
      </c>
    </row>
    <row r="1637" spans="3:11">
      <c r="C1637" s="442">
        <v>32481.34</v>
      </c>
      <c r="D1637" s="442">
        <v>-1030.46</v>
      </c>
      <c r="E1637" s="437">
        <v>0</v>
      </c>
      <c r="F1637" s="437">
        <v>0</v>
      </c>
      <c r="G1637" s="437">
        <v>0.09</v>
      </c>
      <c r="H1637" s="437" t="s">
        <v>847</v>
      </c>
      <c r="I1637" s="437">
        <v>59</v>
      </c>
      <c r="J1637" s="437" t="s">
        <v>1186</v>
      </c>
      <c r="K1637" s="437" t="s">
        <v>1188</v>
      </c>
    </row>
    <row r="1638" spans="3:11">
      <c r="C1638" s="442">
        <v>18741.14</v>
      </c>
      <c r="D1638" s="437">
        <v>-418.15</v>
      </c>
      <c r="E1638" s="437">
        <v>0</v>
      </c>
      <c r="F1638" s="437">
        <v>0</v>
      </c>
      <c r="G1638" s="437">
        <v>0.05</v>
      </c>
      <c r="H1638" s="437" t="s">
        <v>847</v>
      </c>
      <c r="I1638" s="437">
        <v>59</v>
      </c>
      <c r="J1638" s="437" t="s">
        <v>1186</v>
      </c>
      <c r="K1638" s="437" t="s">
        <v>1189</v>
      </c>
    </row>
    <row r="1639" spans="3:11">
      <c r="C1639" s="442">
        <v>2000099.23</v>
      </c>
      <c r="D1639" s="442">
        <v>-150831.4</v>
      </c>
      <c r="E1639" s="437">
        <v>0.27</v>
      </c>
      <c r="F1639" s="437">
        <v>-0.02</v>
      </c>
      <c r="G1639" s="437">
        <v>5.84</v>
      </c>
      <c r="H1639" s="437" t="s">
        <v>847</v>
      </c>
      <c r="I1639" s="437">
        <v>59</v>
      </c>
      <c r="J1639" s="437" t="s">
        <v>1186</v>
      </c>
      <c r="K1639" s="437" t="s">
        <v>1190</v>
      </c>
    </row>
    <row r="1640" spans="3:11">
      <c r="C1640" s="442">
        <v>2612731.61</v>
      </c>
      <c r="D1640" s="442">
        <v>-20489.21</v>
      </c>
      <c r="E1640" s="437">
        <v>0.35</v>
      </c>
      <c r="F1640" s="437">
        <v>0</v>
      </c>
      <c r="G1640" s="437">
        <v>7.63</v>
      </c>
      <c r="H1640" s="437" t="s">
        <v>847</v>
      </c>
      <c r="I1640" s="437">
        <v>59</v>
      </c>
      <c r="J1640" s="437" t="s">
        <v>1186</v>
      </c>
      <c r="K1640" s="437" t="s">
        <v>1190</v>
      </c>
    </row>
    <row r="1641" spans="3:11">
      <c r="C1641" s="442">
        <v>13072784.289999999</v>
      </c>
      <c r="D1641" s="442">
        <v>-111163.98</v>
      </c>
      <c r="E1641" s="437">
        <v>1.76</v>
      </c>
      <c r="F1641" s="437">
        <v>-0.01</v>
      </c>
      <c r="G1641" s="437">
        <v>38.17</v>
      </c>
      <c r="H1641" s="437" t="s">
        <v>847</v>
      </c>
      <c r="I1641" s="437">
        <v>59</v>
      </c>
      <c r="J1641" s="437" t="s">
        <v>1186</v>
      </c>
      <c r="K1641" s="437" t="s">
        <v>1190</v>
      </c>
    </row>
    <row r="1642" spans="3:11">
      <c r="C1642" s="442">
        <v>6736409.2999999998</v>
      </c>
      <c r="D1642" s="442">
        <v>-170174.53</v>
      </c>
      <c r="E1642" s="437">
        <v>0.91</v>
      </c>
      <c r="F1642" s="437">
        <v>-0.02</v>
      </c>
      <c r="G1642" s="437">
        <v>19.670000000000002</v>
      </c>
      <c r="H1642" s="437" t="s">
        <v>847</v>
      </c>
      <c r="I1642" s="437">
        <v>59</v>
      </c>
      <c r="J1642" s="437" t="s">
        <v>1186</v>
      </c>
      <c r="K1642" s="437" t="s">
        <v>1190</v>
      </c>
    </row>
    <row r="1643" spans="3:11">
      <c r="C1643" s="442">
        <v>10506380.800000001</v>
      </c>
      <c r="D1643" s="442">
        <v>-585149.59</v>
      </c>
      <c r="E1643" s="437">
        <v>1.41</v>
      </c>
      <c r="F1643" s="437">
        <v>-0.08</v>
      </c>
      <c r="G1643" s="437">
        <v>30.68</v>
      </c>
      <c r="H1643" s="437" t="s">
        <v>847</v>
      </c>
      <c r="I1643" s="437">
        <v>59</v>
      </c>
      <c r="J1643" s="437" t="s">
        <v>1186</v>
      </c>
      <c r="K1643" s="437" t="s">
        <v>1190</v>
      </c>
    </row>
    <row r="1644" spans="3:11">
      <c r="C1644" s="442">
        <v>15033989.949999999</v>
      </c>
      <c r="D1644" s="442">
        <v>-1195731.26</v>
      </c>
      <c r="E1644" s="437">
        <v>2.02</v>
      </c>
      <c r="F1644" s="437">
        <v>-0.16</v>
      </c>
      <c r="G1644" s="437">
        <v>43.9</v>
      </c>
      <c r="H1644" s="437" t="s">
        <v>847</v>
      </c>
      <c r="I1644" s="437">
        <v>59</v>
      </c>
      <c r="J1644" s="437" t="s">
        <v>1186</v>
      </c>
      <c r="K1644" s="437" t="s">
        <v>1190</v>
      </c>
    </row>
    <row r="1645" spans="3:11">
      <c r="C1645" s="442">
        <v>1636504.88</v>
      </c>
      <c r="D1645" s="442">
        <v>-6270.57</v>
      </c>
      <c r="E1645" s="437">
        <v>0.22</v>
      </c>
      <c r="F1645" s="437">
        <v>0</v>
      </c>
      <c r="G1645" s="437">
        <v>4.78</v>
      </c>
      <c r="H1645" s="437" t="s">
        <v>847</v>
      </c>
      <c r="I1645" s="437">
        <v>59</v>
      </c>
      <c r="J1645" s="437" t="s">
        <v>1191</v>
      </c>
      <c r="K1645" s="437" t="s">
        <v>1192</v>
      </c>
    </row>
    <row r="1646" spans="3:11">
      <c r="C1646" s="442">
        <v>1752428.89</v>
      </c>
      <c r="D1646" s="442">
        <v>-18930.87</v>
      </c>
      <c r="E1646" s="437">
        <v>0.24</v>
      </c>
      <c r="F1646" s="437">
        <v>0</v>
      </c>
      <c r="G1646" s="437">
        <v>5.12</v>
      </c>
      <c r="H1646" s="437" t="s">
        <v>847</v>
      </c>
      <c r="I1646" s="437">
        <v>59</v>
      </c>
      <c r="J1646" s="437" t="s">
        <v>1191</v>
      </c>
      <c r="K1646" s="437" t="s">
        <v>1192</v>
      </c>
    </row>
    <row r="1647" spans="3:11">
      <c r="C1647" s="437">
        <v>381.06</v>
      </c>
      <c r="D1647" s="437">
        <v>-8.25</v>
      </c>
      <c r="E1647" s="437">
        <v>0</v>
      </c>
      <c r="F1647" s="437">
        <v>0</v>
      </c>
      <c r="G1647" s="437">
        <v>0</v>
      </c>
      <c r="H1647" s="437" t="s">
        <v>847</v>
      </c>
      <c r="I1647" s="437">
        <v>59</v>
      </c>
      <c r="J1647" s="437" t="s">
        <v>1191</v>
      </c>
      <c r="K1647" s="437" t="s">
        <v>1192</v>
      </c>
    </row>
    <row r="1648" spans="3:11">
      <c r="C1648" s="442">
        <v>535406.81000000006</v>
      </c>
      <c r="D1648" s="442">
        <v>-51545.31</v>
      </c>
      <c r="E1648" s="437">
        <v>7.0000000000000007E-2</v>
      </c>
      <c r="F1648" s="437">
        <v>-0.01</v>
      </c>
      <c r="G1648" s="437">
        <v>1.56</v>
      </c>
      <c r="H1648" s="437" t="s">
        <v>847</v>
      </c>
      <c r="I1648" s="437">
        <v>59</v>
      </c>
      <c r="J1648" s="437" t="s">
        <v>1191</v>
      </c>
      <c r="K1648" s="437" t="s">
        <v>1192</v>
      </c>
    </row>
    <row r="1649" spans="3:11">
      <c r="C1649" s="442">
        <v>1972791.55</v>
      </c>
      <c r="D1649" s="442">
        <v>-9348.5</v>
      </c>
      <c r="E1649" s="437">
        <v>0.27</v>
      </c>
      <c r="F1649" s="437">
        <v>0</v>
      </c>
      <c r="G1649" s="437">
        <v>8.94</v>
      </c>
      <c r="H1649" s="437" t="s">
        <v>847</v>
      </c>
      <c r="I1649" s="437">
        <v>60</v>
      </c>
      <c r="J1649" s="437" t="s">
        <v>1193</v>
      </c>
      <c r="K1649" s="437" t="s">
        <v>1194</v>
      </c>
    </row>
    <row r="1650" spans="3:11">
      <c r="C1650" s="442">
        <v>1250680.43</v>
      </c>
      <c r="D1650" s="442">
        <v>-6697.79</v>
      </c>
      <c r="E1650" s="437">
        <v>0.17</v>
      </c>
      <c r="F1650" s="437">
        <v>0</v>
      </c>
      <c r="G1650" s="437">
        <v>5.67</v>
      </c>
      <c r="H1650" s="437" t="s">
        <v>847</v>
      </c>
      <c r="I1650" s="437">
        <v>60</v>
      </c>
      <c r="J1650" s="437" t="s">
        <v>1193</v>
      </c>
      <c r="K1650" s="437" t="s">
        <v>1194</v>
      </c>
    </row>
    <row r="1651" spans="3:11">
      <c r="C1651" s="437">
        <v>10.4</v>
      </c>
      <c r="D1651" s="437">
        <v>-0.02</v>
      </c>
      <c r="E1651" s="437">
        <v>0</v>
      </c>
      <c r="F1651" s="437">
        <v>0</v>
      </c>
      <c r="G1651" s="437">
        <v>0</v>
      </c>
      <c r="H1651" s="437" t="s">
        <v>847</v>
      </c>
      <c r="I1651" s="437">
        <v>61</v>
      </c>
      <c r="J1651" s="437" t="s">
        <v>1195</v>
      </c>
      <c r="K1651" s="437" t="s">
        <v>1196</v>
      </c>
    </row>
    <row r="1652" spans="3:11">
      <c r="C1652" s="442">
        <v>183239.21</v>
      </c>
      <c r="D1652" s="442">
        <v>-5812.91</v>
      </c>
      <c r="E1652" s="437">
        <v>0.02</v>
      </c>
      <c r="F1652" s="437">
        <v>0</v>
      </c>
      <c r="G1652" s="437">
        <v>0.05</v>
      </c>
      <c r="H1652" s="437" t="s">
        <v>847</v>
      </c>
      <c r="I1652" s="437">
        <v>61</v>
      </c>
      <c r="J1652" s="437" t="s">
        <v>1195</v>
      </c>
      <c r="K1652" s="437" t="s">
        <v>1196</v>
      </c>
    </row>
    <row r="1653" spans="3:11">
      <c r="C1653" s="442">
        <v>2833111.78</v>
      </c>
      <c r="D1653" s="442">
        <v>-85494.21</v>
      </c>
      <c r="E1653" s="437">
        <v>0.38</v>
      </c>
      <c r="F1653" s="437">
        <v>-0.01</v>
      </c>
      <c r="G1653" s="437">
        <v>0.71</v>
      </c>
      <c r="H1653" s="437" t="s">
        <v>847</v>
      </c>
      <c r="I1653" s="437">
        <v>61</v>
      </c>
      <c r="J1653" s="437" t="s">
        <v>1195</v>
      </c>
      <c r="K1653" s="437" t="s">
        <v>1196</v>
      </c>
    </row>
    <row r="1654" spans="3:11">
      <c r="C1654" s="442">
        <v>510966.72</v>
      </c>
      <c r="D1654" s="442">
        <v>-46673.14</v>
      </c>
      <c r="E1654" s="437">
        <v>7.0000000000000007E-2</v>
      </c>
      <c r="F1654" s="437">
        <v>-0.01</v>
      </c>
      <c r="G1654" s="437">
        <v>0.13</v>
      </c>
      <c r="H1654" s="437" t="s">
        <v>847</v>
      </c>
      <c r="I1654" s="437">
        <v>61</v>
      </c>
      <c r="J1654" s="437" t="s">
        <v>1195</v>
      </c>
      <c r="K1654" s="437" t="s">
        <v>1196</v>
      </c>
    </row>
    <row r="1655" spans="3:11">
      <c r="C1655" s="442">
        <v>18686.27</v>
      </c>
      <c r="D1655" s="437">
        <v>-73.569999999999993</v>
      </c>
      <c r="E1655" s="437">
        <v>0</v>
      </c>
      <c r="F1655" s="437">
        <v>0</v>
      </c>
      <c r="G1655" s="437">
        <v>0</v>
      </c>
      <c r="H1655" s="437" t="s">
        <v>847</v>
      </c>
      <c r="I1655" s="437">
        <v>61</v>
      </c>
      <c r="J1655" s="437" t="s">
        <v>1197</v>
      </c>
      <c r="K1655" s="437" t="s">
        <v>1198</v>
      </c>
    </row>
    <row r="1656" spans="3:11">
      <c r="C1656" s="442">
        <v>53220.34</v>
      </c>
      <c r="D1656" s="437">
        <v>-231.88</v>
      </c>
      <c r="E1656" s="437">
        <v>0.01</v>
      </c>
      <c r="F1656" s="437">
        <v>0</v>
      </c>
      <c r="G1656" s="437">
        <v>0.01</v>
      </c>
      <c r="H1656" s="437" t="s">
        <v>847</v>
      </c>
      <c r="I1656" s="437">
        <v>61</v>
      </c>
      <c r="J1656" s="437" t="s">
        <v>1199</v>
      </c>
      <c r="K1656" s="437" t="s">
        <v>1200</v>
      </c>
    </row>
    <row r="1657" spans="3:11">
      <c r="C1657" s="442">
        <v>8724.41</v>
      </c>
      <c r="D1657" s="437">
        <v>-168.93</v>
      </c>
      <c r="E1657" s="437">
        <v>0</v>
      </c>
      <c r="F1657" s="437">
        <v>0</v>
      </c>
      <c r="G1657" s="437">
        <v>0</v>
      </c>
      <c r="H1657" s="437" t="s">
        <v>847</v>
      </c>
      <c r="I1657" s="437">
        <v>61</v>
      </c>
      <c r="J1657" s="437" t="s">
        <v>1199</v>
      </c>
      <c r="K1657" s="437" t="s">
        <v>1200</v>
      </c>
    </row>
    <row r="1658" spans="3:11">
      <c r="C1658" s="442">
        <v>2782489.97</v>
      </c>
      <c r="D1658" s="442">
        <v>-8591.11</v>
      </c>
      <c r="E1658" s="437">
        <v>0.37</v>
      </c>
      <c r="F1658" s="437">
        <v>0</v>
      </c>
      <c r="G1658" s="437">
        <v>0.7</v>
      </c>
      <c r="H1658" s="437" t="s">
        <v>847</v>
      </c>
      <c r="I1658" s="437">
        <v>61</v>
      </c>
      <c r="J1658" s="437" t="s">
        <v>1201</v>
      </c>
      <c r="K1658" s="437" t="s">
        <v>1202</v>
      </c>
    </row>
    <row r="1659" spans="3:11">
      <c r="C1659" s="442">
        <v>3197363.49</v>
      </c>
      <c r="D1659" s="442">
        <v>-38610.74</v>
      </c>
      <c r="E1659" s="437">
        <v>0.43</v>
      </c>
      <c r="F1659" s="437">
        <v>-0.01</v>
      </c>
      <c r="G1659" s="437">
        <v>1.85</v>
      </c>
      <c r="H1659" s="437" t="s">
        <v>847</v>
      </c>
      <c r="I1659" s="437">
        <v>62</v>
      </c>
      <c r="J1659" s="437" t="s">
        <v>1203</v>
      </c>
      <c r="K1659" s="437" t="s">
        <v>1204</v>
      </c>
    </row>
    <row r="1660" spans="3:11">
      <c r="C1660" s="442">
        <v>638905.34</v>
      </c>
      <c r="D1660" s="442">
        <v>-18934.95</v>
      </c>
      <c r="E1660" s="437">
        <v>0.09</v>
      </c>
      <c r="F1660" s="437">
        <v>0</v>
      </c>
      <c r="G1660" s="437">
        <v>0.37</v>
      </c>
      <c r="H1660" s="437" t="s">
        <v>847</v>
      </c>
      <c r="I1660" s="437">
        <v>62</v>
      </c>
      <c r="J1660" s="437" t="s">
        <v>1203</v>
      </c>
      <c r="K1660" s="437" t="s">
        <v>1204</v>
      </c>
    </row>
    <row r="1661" spans="3:11">
      <c r="C1661" s="442">
        <v>4266850.9800000004</v>
      </c>
      <c r="D1661" s="442">
        <v>-101112.89</v>
      </c>
      <c r="E1661" s="437">
        <v>0.56999999999999995</v>
      </c>
      <c r="F1661" s="437">
        <v>-0.01</v>
      </c>
      <c r="G1661" s="437">
        <v>2.4700000000000002</v>
      </c>
      <c r="H1661" s="437" t="s">
        <v>847</v>
      </c>
      <c r="I1661" s="437">
        <v>62</v>
      </c>
      <c r="J1661" s="437" t="s">
        <v>1203</v>
      </c>
      <c r="K1661" s="437" t="s">
        <v>1204</v>
      </c>
    </row>
    <row r="1662" spans="3:11">
      <c r="C1662" s="442">
        <v>6914372.4500000002</v>
      </c>
      <c r="D1662" s="442">
        <v>-293606.48</v>
      </c>
      <c r="E1662" s="437">
        <v>0.93</v>
      </c>
      <c r="F1662" s="437">
        <v>-0.04</v>
      </c>
      <c r="G1662" s="437">
        <v>4.01</v>
      </c>
      <c r="H1662" s="437" t="s">
        <v>847</v>
      </c>
      <c r="I1662" s="437">
        <v>62</v>
      </c>
      <c r="J1662" s="437" t="s">
        <v>1203</v>
      </c>
      <c r="K1662" s="437" t="s">
        <v>1204</v>
      </c>
    </row>
    <row r="1663" spans="3:11">
      <c r="C1663" s="442">
        <v>1900102.46</v>
      </c>
      <c r="D1663" s="442">
        <v>-1512303.73</v>
      </c>
      <c r="E1663" s="437">
        <v>0.26</v>
      </c>
      <c r="F1663" s="437">
        <v>-0.2</v>
      </c>
      <c r="G1663" s="437">
        <v>1.1000000000000001</v>
      </c>
      <c r="H1663" s="437" t="s">
        <v>847</v>
      </c>
      <c r="I1663" s="437">
        <v>62</v>
      </c>
      <c r="J1663" s="437" t="s">
        <v>1203</v>
      </c>
      <c r="K1663" s="437" t="s">
        <v>1204</v>
      </c>
    </row>
    <row r="1664" spans="3:11">
      <c r="C1664" s="442">
        <v>14049212.4</v>
      </c>
      <c r="D1664" s="442">
        <v>-91486.68</v>
      </c>
      <c r="E1664" s="437">
        <v>1.89</v>
      </c>
      <c r="F1664" s="437">
        <v>-0.01</v>
      </c>
      <c r="G1664" s="437">
        <v>8.15</v>
      </c>
      <c r="H1664" s="437" t="s">
        <v>847</v>
      </c>
      <c r="I1664" s="437">
        <v>62</v>
      </c>
      <c r="J1664" s="437" t="s">
        <v>1203</v>
      </c>
      <c r="K1664" s="437" t="s">
        <v>1205</v>
      </c>
    </row>
    <row r="1665" spans="3:11">
      <c r="C1665" s="442">
        <v>338886.05</v>
      </c>
      <c r="D1665" s="442">
        <v>-1027.3599999999999</v>
      </c>
      <c r="E1665" s="437">
        <v>0.05</v>
      </c>
      <c r="F1665" s="437">
        <v>0</v>
      </c>
      <c r="G1665" s="437">
        <v>0.2</v>
      </c>
      <c r="H1665" s="437" t="s">
        <v>847</v>
      </c>
      <c r="I1665" s="437">
        <v>62</v>
      </c>
      <c r="J1665" s="437" t="s">
        <v>1203</v>
      </c>
      <c r="K1665" s="437" t="s">
        <v>1205</v>
      </c>
    </row>
    <row r="1666" spans="3:11">
      <c r="C1666" s="442">
        <v>1701555.44</v>
      </c>
      <c r="D1666" s="442">
        <v>-6713.34</v>
      </c>
      <c r="E1666" s="437">
        <v>0.23</v>
      </c>
      <c r="F1666" s="437">
        <v>0</v>
      </c>
      <c r="G1666" s="437">
        <v>0.99</v>
      </c>
      <c r="H1666" s="437" t="s">
        <v>847</v>
      </c>
      <c r="I1666" s="437">
        <v>62</v>
      </c>
      <c r="J1666" s="437" t="s">
        <v>1203</v>
      </c>
      <c r="K1666" s="437" t="s">
        <v>1205</v>
      </c>
    </row>
    <row r="1667" spans="3:11">
      <c r="C1667" s="442">
        <v>1633329.92</v>
      </c>
      <c r="D1667" s="442">
        <v>-51832.04</v>
      </c>
      <c r="E1667" s="437">
        <v>0.22</v>
      </c>
      <c r="F1667" s="437">
        <v>-0.01</v>
      </c>
      <c r="G1667" s="437">
        <v>0.95</v>
      </c>
      <c r="H1667" s="437" t="s">
        <v>847</v>
      </c>
      <c r="I1667" s="437">
        <v>62</v>
      </c>
      <c r="J1667" s="437" t="s">
        <v>1203</v>
      </c>
      <c r="K1667" s="437" t="s">
        <v>1205</v>
      </c>
    </row>
    <row r="1668" spans="3:11">
      <c r="C1668" s="442">
        <v>2026648.27</v>
      </c>
      <c r="D1668" s="442">
        <v>-86809.83</v>
      </c>
      <c r="E1668" s="437">
        <v>0.27</v>
      </c>
      <c r="F1668" s="437">
        <v>-0.01</v>
      </c>
      <c r="G1668" s="437">
        <v>1.18</v>
      </c>
      <c r="H1668" s="437" t="s">
        <v>847</v>
      </c>
      <c r="I1668" s="437">
        <v>62</v>
      </c>
      <c r="J1668" s="437" t="s">
        <v>1203</v>
      </c>
      <c r="K1668" s="437" t="s">
        <v>1205</v>
      </c>
    </row>
    <row r="1669" spans="3:11">
      <c r="C1669" s="442">
        <v>2225888.2599999998</v>
      </c>
      <c r="D1669" s="442">
        <v>-161912.59</v>
      </c>
      <c r="E1669" s="437">
        <v>0.3</v>
      </c>
      <c r="F1669" s="437">
        <v>-0.02</v>
      </c>
      <c r="G1669" s="437">
        <v>1.29</v>
      </c>
      <c r="H1669" s="437" t="s">
        <v>847</v>
      </c>
      <c r="I1669" s="437">
        <v>62</v>
      </c>
      <c r="J1669" s="437" t="s">
        <v>1203</v>
      </c>
      <c r="K1669" s="437" t="s">
        <v>1205</v>
      </c>
    </row>
    <row r="1670" spans="3:11">
      <c r="C1670" s="442">
        <v>1225233.17</v>
      </c>
      <c r="D1670" s="442">
        <v>-920796.88</v>
      </c>
      <c r="E1670" s="437">
        <v>0.16</v>
      </c>
      <c r="F1670" s="437">
        <v>-0.12</v>
      </c>
      <c r="G1670" s="437">
        <v>0.71</v>
      </c>
      <c r="H1670" s="437" t="s">
        <v>847</v>
      </c>
      <c r="I1670" s="437">
        <v>62</v>
      </c>
      <c r="J1670" s="437" t="s">
        <v>1203</v>
      </c>
      <c r="K1670" s="437" t="s">
        <v>1205</v>
      </c>
    </row>
    <row r="1671" spans="3:11">
      <c r="C1671" s="442">
        <v>925552.11</v>
      </c>
      <c r="D1671" s="442">
        <v>-585350.36</v>
      </c>
      <c r="E1671" s="437">
        <v>0.12</v>
      </c>
      <c r="F1671" s="437">
        <v>-0.08</v>
      </c>
      <c r="G1671" s="437">
        <v>0.54</v>
      </c>
      <c r="H1671" s="437" t="s">
        <v>847</v>
      </c>
      <c r="I1671" s="437">
        <v>62</v>
      </c>
      <c r="J1671" s="437" t="s">
        <v>1203</v>
      </c>
      <c r="K1671" s="437" t="s">
        <v>1205</v>
      </c>
    </row>
    <row r="1672" spans="3:11">
      <c r="C1672" s="442">
        <v>35464.870000000003</v>
      </c>
      <c r="D1672" s="437">
        <v>-94.38</v>
      </c>
      <c r="E1672" s="437">
        <v>0</v>
      </c>
      <c r="F1672" s="437">
        <v>0</v>
      </c>
      <c r="G1672" s="437">
        <v>0.02</v>
      </c>
      <c r="H1672" s="437" t="s">
        <v>847</v>
      </c>
      <c r="I1672" s="437">
        <v>62</v>
      </c>
      <c r="J1672" s="437" t="s">
        <v>1203</v>
      </c>
      <c r="K1672" s="437" t="s">
        <v>1206</v>
      </c>
    </row>
    <row r="1673" spans="3:11">
      <c r="C1673" s="437">
        <v>589.86</v>
      </c>
      <c r="D1673" s="437">
        <v>-456.19</v>
      </c>
      <c r="E1673" s="437">
        <v>0</v>
      </c>
      <c r="F1673" s="437">
        <v>0</v>
      </c>
      <c r="G1673" s="437">
        <v>0</v>
      </c>
      <c r="H1673" s="437" t="s">
        <v>847</v>
      </c>
      <c r="I1673" s="437">
        <v>62</v>
      </c>
      <c r="J1673" s="437" t="s">
        <v>1203</v>
      </c>
      <c r="K1673" s="437" t="s">
        <v>1206</v>
      </c>
    </row>
    <row r="1674" spans="3:11">
      <c r="C1674" s="442">
        <v>10084298.77</v>
      </c>
      <c r="D1674" s="442">
        <v>-150672.97</v>
      </c>
      <c r="E1674" s="437">
        <v>1.36</v>
      </c>
      <c r="F1674" s="437">
        <v>-0.02</v>
      </c>
      <c r="G1674" s="437">
        <v>5.85</v>
      </c>
      <c r="H1674" s="437" t="s">
        <v>847</v>
      </c>
      <c r="I1674" s="437">
        <v>62</v>
      </c>
      <c r="J1674" s="437" t="s">
        <v>1203</v>
      </c>
      <c r="K1674" s="437" t="s">
        <v>1207</v>
      </c>
    </row>
    <row r="1675" spans="3:11">
      <c r="C1675" s="442">
        <v>2977.42</v>
      </c>
      <c r="D1675" s="437">
        <v>-69.489999999999995</v>
      </c>
      <c r="E1675" s="437">
        <v>0</v>
      </c>
      <c r="F1675" s="437">
        <v>0</v>
      </c>
      <c r="G1675" s="437">
        <v>0</v>
      </c>
      <c r="H1675" s="437" t="s">
        <v>847</v>
      </c>
      <c r="I1675" s="437">
        <v>62</v>
      </c>
      <c r="J1675" s="437" t="s">
        <v>1203</v>
      </c>
      <c r="K1675" s="437" t="s">
        <v>1207</v>
      </c>
    </row>
    <row r="1676" spans="3:11">
      <c r="C1676" s="442">
        <v>917175.12</v>
      </c>
      <c r="D1676" s="442">
        <v>-26380.400000000001</v>
      </c>
      <c r="E1676" s="437">
        <v>0.12</v>
      </c>
      <c r="F1676" s="437">
        <v>0</v>
      </c>
      <c r="G1676" s="437">
        <v>0.53</v>
      </c>
      <c r="H1676" s="437" t="s">
        <v>847</v>
      </c>
      <c r="I1676" s="437">
        <v>62</v>
      </c>
      <c r="J1676" s="437" t="s">
        <v>1203</v>
      </c>
      <c r="K1676" s="437" t="s">
        <v>1207</v>
      </c>
    </row>
    <row r="1677" spans="3:11">
      <c r="C1677" s="442">
        <v>167712.06</v>
      </c>
      <c r="D1677" s="442">
        <v>-4720.6899999999996</v>
      </c>
      <c r="E1677" s="437">
        <v>0.02</v>
      </c>
      <c r="F1677" s="437">
        <v>0</v>
      </c>
      <c r="G1677" s="437">
        <v>0.1</v>
      </c>
      <c r="H1677" s="437" t="s">
        <v>847</v>
      </c>
      <c r="I1677" s="437">
        <v>62</v>
      </c>
      <c r="J1677" s="437" t="s">
        <v>1203</v>
      </c>
      <c r="K1677" s="437" t="s">
        <v>1207</v>
      </c>
    </row>
    <row r="1678" spans="3:11">
      <c r="C1678" s="442">
        <v>35006.720000000001</v>
      </c>
      <c r="D1678" s="442">
        <v>-28283.65</v>
      </c>
      <c r="E1678" s="437">
        <v>0</v>
      </c>
      <c r="F1678" s="437">
        <v>0</v>
      </c>
      <c r="G1678" s="437">
        <v>0.02</v>
      </c>
      <c r="H1678" s="437" t="s">
        <v>847</v>
      </c>
      <c r="I1678" s="437">
        <v>62</v>
      </c>
      <c r="J1678" s="437" t="s">
        <v>1203</v>
      </c>
      <c r="K1678" s="437" t="s">
        <v>1207</v>
      </c>
    </row>
    <row r="1679" spans="3:11">
      <c r="C1679" s="442">
        <v>172352.7</v>
      </c>
      <c r="D1679" s="437">
        <v>-553</v>
      </c>
      <c r="E1679" s="437">
        <v>0.02</v>
      </c>
      <c r="F1679" s="437">
        <v>0</v>
      </c>
      <c r="G1679" s="437">
        <v>0.06</v>
      </c>
      <c r="H1679" s="437" t="s">
        <v>847</v>
      </c>
      <c r="I1679" s="437">
        <v>63</v>
      </c>
      <c r="J1679" s="437" t="s">
        <v>1208</v>
      </c>
      <c r="K1679" s="437" t="s">
        <v>1209</v>
      </c>
    </row>
    <row r="1680" spans="3:11">
      <c r="C1680" s="442">
        <v>10331323.369999999</v>
      </c>
      <c r="D1680" s="442">
        <v>-904192.18</v>
      </c>
      <c r="E1680" s="437">
        <v>1.39</v>
      </c>
      <c r="F1680" s="437">
        <v>-0.12</v>
      </c>
      <c r="G1680" s="437">
        <v>3.41</v>
      </c>
      <c r="H1680" s="437" t="s">
        <v>847</v>
      </c>
      <c r="I1680" s="437">
        <v>63</v>
      </c>
      <c r="J1680" s="437" t="s">
        <v>1208</v>
      </c>
      <c r="K1680" s="437" t="s">
        <v>1209</v>
      </c>
    </row>
    <row r="1681" spans="3:11">
      <c r="C1681" s="442">
        <v>40915.07</v>
      </c>
      <c r="D1681" s="437">
        <v>-341.85</v>
      </c>
      <c r="E1681" s="437">
        <v>0.01</v>
      </c>
      <c r="F1681" s="437">
        <v>0</v>
      </c>
      <c r="G1681" s="437">
        <v>0.01</v>
      </c>
      <c r="H1681" s="437" t="s">
        <v>847</v>
      </c>
      <c r="I1681" s="437">
        <v>63</v>
      </c>
      <c r="J1681" s="437" t="s">
        <v>1208</v>
      </c>
      <c r="K1681" s="437" t="s">
        <v>1210</v>
      </c>
    </row>
    <row r="1682" spans="3:11">
      <c r="C1682" s="442">
        <v>569560.36</v>
      </c>
      <c r="D1682" s="442">
        <v>-6177.71</v>
      </c>
      <c r="E1682" s="437">
        <v>0.08</v>
      </c>
      <c r="F1682" s="437">
        <v>0</v>
      </c>
      <c r="G1682" s="437">
        <v>0.19</v>
      </c>
      <c r="H1682" s="437" t="s">
        <v>847</v>
      </c>
      <c r="I1682" s="437">
        <v>63</v>
      </c>
      <c r="J1682" s="437" t="s">
        <v>1208</v>
      </c>
      <c r="K1682" s="437" t="s">
        <v>1210</v>
      </c>
    </row>
    <row r="1683" spans="3:11">
      <c r="C1683" s="442">
        <v>1108.8599999999999</v>
      </c>
      <c r="D1683" s="437">
        <v>-38.44</v>
      </c>
      <c r="E1683" s="437">
        <v>0</v>
      </c>
      <c r="F1683" s="437">
        <v>0</v>
      </c>
      <c r="G1683" s="437">
        <v>0</v>
      </c>
      <c r="H1683" s="437" t="s">
        <v>847</v>
      </c>
      <c r="I1683" s="437">
        <v>63</v>
      </c>
      <c r="J1683" s="437" t="s">
        <v>1208</v>
      </c>
      <c r="K1683" s="437" t="s">
        <v>1210</v>
      </c>
    </row>
    <row r="1684" spans="3:11">
      <c r="C1684" s="442">
        <v>208306.83</v>
      </c>
      <c r="D1684" s="442">
        <v>-5358.58</v>
      </c>
      <c r="E1684" s="437">
        <v>0.03</v>
      </c>
      <c r="F1684" s="437">
        <v>0</v>
      </c>
      <c r="G1684" s="437">
        <v>7.0000000000000007E-2</v>
      </c>
      <c r="H1684" s="437" t="s">
        <v>847</v>
      </c>
      <c r="I1684" s="437">
        <v>63</v>
      </c>
      <c r="J1684" s="437" t="s">
        <v>1208</v>
      </c>
      <c r="K1684" s="437" t="s">
        <v>1210</v>
      </c>
    </row>
    <row r="1685" spans="3:11">
      <c r="C1685" s="442">
        <v>533557.66</v>
      </c>
      <c r="D1685" s="442">
        <v>-9794.19</v>
      </c>
      <c r="E1685" s="437">
        <v>7.0000000000000007E-2</v>
      </c>
      <c r="F1685" s="437">
        <v>0</v>
      </c>
      <c r="G1685" s="437">
        <v>0.18</v>
      </c>
      <c r="H1685" s="437" t="s">
        <v>847</v>
      </c>
      <c r="I1685" s="437">
        <v>63</v>
      </c>
      <c r="J1685" s="437" t="s">
        <v>1208</v>
      </c>
      <c r="K1685" s="437" t="s">
        <v>1210</v>
      </c>
    </row>
    <row r="1686" spans="3:11">
      <c r="C1686" s="442">
        <v>334151.36</v>
      </c>
      <c r="D1686" s="442">
        <v>-24113.95</v>
      </c>
      <c r="E1686" s="437">
        <v>0.04</v>
      </c>
      <c r="F1686" s="437">
        <v>0</v>
      </c>
      <c r="G1686" s="437">
        <v>0.11</v>
      </c>
      <c r="H1686" s="437" t="s">
        <v>847</v>
      </c>
      <c r="I1686" s="437">
        <v>63</v>
      </c>
      <c r="J1686" s="437" t="s">
        <v>1208</v>
      </c>
      <c r="K1686" s="437" t="s">
        <v>1210</v>
      </c>
    </row>
    <row r="1687" spans="3:11">
      <c r="C1687" s="442">
        <v>614159.5</v>
      </c>
      <c r="D1687" s="442">
        <v>-2177.85</v>
      </c>
      <c r="E1687" s="437">
        <v>0.08</v>
      </c>
      <c r="F1687" s="437">
        <v>0</v>
      </c>
      <c r="G1687" s="437">
        <v>0.2</v>
      </c>
      <c r="H1687" s="437" t="s">
        <v>847</v>
      </c>
      <c r="I1687" s="437">
        <v>63</v>
      </c>
      <c r="J1687" s="437" t="s">
        <v>1211</v>
      </c>
      <c r="K1687" s="437" t="s">
        <v>1212</v>
      </c>
    </row>
    <row r="1688" spans="3:11">
      <c r="C1688" s="442">
        <v>6683137.9699999997</v>
      </c>
      <c r="D1688" s="442">
        <v>-487589.98</v>
      </c>
      <c r="E1688" s="437">
        <v>0.9</v>
      </c>
      <c r="F1688" s="437">
        <v>-7.0000000000000007E-2</v>
      </c>
      <c r="G1688" s="437" t="s">
        <v>1213</v>
      </c>
      <c r="H1688" s="437" t="s">
        <v>852</v>
      </c>
      <c r="I1688" s="437">
        <v>64</v>
      </c>
      <c r="J1688" s="437" t="s">
        <v>1214</v>
      </c>
      <c r="K1688" s="437" t="s">
        <v>1215</v>
      </c>
    </row>
    <row r="1689" spans="3:11">
      <c r="C1689" s="442">
        <v>2246343.9</v>
      </c>
      <c r="D1689" s="442">
        <v>-159534.26</v>
      </c>
      <c r="E1689" s="437">
        <v>0.3</v>
      </c>
      <c r="F1689" s="437">
        <v>-0.02</v>
      </c>
      <c r="G1689" s="437" t="s">
        <v>1213</v>
      </c>
      <c r="H1689" s="437" t="s">
        <v>852</v>
      </c>
      <c r="I1689" s="437">
        <v>64</v>
      </c>
      <c r="J1689" s="437" t="s">
        <v>1214</v>
      </c>
      <c r="K1689" s="437" t="s">
        <v>1215</v>
      </c>
    </row>
    <row r="1690" spans="3:11">
      <c r="C1690" s="442">
        <v>4313958.7300000004</v>
      </c>
      <c r="D1690" s="442">
        <v>-308704.83</v>
      </c>
      <c r="E1690" s="437">
        <v>0.57999999999999996</v>
      </c>
      <c r="F1690" s="437">
        <v>-0.04</v>
      </c>
      <c r="G1690" s="437" t="s">
        <v>1213</v>
      </c>
      <c r="H1690" s="437" t="s">
        <v>852</v>
      </c>
      <c r="I1690" s="437">
        <v>64</v>
      </c>
      <c r="J1690" s="437" t="s">
        <v>1214</v>
      </c>
      <c r="K1690" s="437" t="s">
        <v>1215</v>
      </c>
    </row>
    <row r="1691" spans="3:11">
      <c r="C1691" s="442">
        <v>72002632.420000002</v>
      </c>
      <c r="D1691" s="442">
        <v>-8550933.5199999996</v>
      </c>
      <c r="E1691" s="437">
        <v>9.68</v>
      </c>
      <c r="F1691" s="437">
        <v>-1.1499999999999999</v>
      </c>
      <c r="G1691" s="437" t="s">
        <v>1213</v>
      </c>
      <c r="H1691" s="437" t="s">
        <v>852</v>
      </c>
      <c r="I1691" s="437">
        <v>64</v>
      </c>
      <c r="J1691" s="437" t="s">
        <v>1214</v>
      </c>
      <c r="K1691" s="437" t="s">
        <v>1215</v>
      </c>
    </row>
    <row r="1692" spans="3:11">
      <c r="C1692" s="442">
        <v>596103.09</v>
      </c>
      <c r="D1692" s="442">
        <v>-74108.36</v>
      </c>
      <c r="E1692" s="437">
        <v>0.08</v>
      </c>
      <c r="F1692" s="437">
        <v>-0.01</v>
      </c>
      <c r="G1692" s="437" t="s">
        <v>1213</v>
      </c>
      <c r="H1692" s="437" t="s">
        <v>852</v>
      </c>
      <c r="I1692" s="437">
        <v>64</v>
      </c>
      <c r="J1692" s="437" t="s">
        <v>1214</v>
      </c>
      <c r="K1692" s="437" t="s">
        <v>1215</v>
      </c>
    </row>
    <row r="1693" spans="3:11">
      <c r="C1693" s="442">
        <v>15805667.529999999</v>
      </c>
      <c r="D1693" s="442">
        <v>-1188942.3600000001</v>
      </c>
      <c r="E1693" s="437">
        <v>2.13</v>
      </c>
      <c r="F1693" s="437">
        <v>-0.16</v>
      </c>
      <c r="G1693" s="437" t="s">
        <v>1213</v>
      </c>
      <c r="H1693" s="437" t="s">
        <v>852</v>
      </c>
      <c r="I1693" s="437">
        <v>64</v>
      </c>
      <c r="J1693" s="437" t="s">
        <v>1216</v>
      </c>
      <c r="K1693" s="437" t="s">
        <v>1217</v>
      </c>
    </row>
    <row r="1694" spans="3:11">
      <c r="C1694" s="442">
        <v>1469410.38</v>
      </c>
      <c r="D1694" s="442">
        <v>-112167.3</v>
      </c>
      <c r="E1694" s="437">
        <v>0.2</v>
      </c>
      <c r="F1694" s="437">
        <v>-0.02</v>
      </c>
      <c r="G1694" s="437" t="s">
        <v>1213</v>
      </c>
      <c r="H1694" s="437" t="s">
        <v>852</v>
      </c>
      <c r="I1694" s="437">
        <v>64</v>
      </c>
      <c r="J1694" s="437" t="s">
        <v>1216</v>
      </c>
      <c r="K1694" s="437" t="s">
        <v>1217</v>
      </c>
    </row>
    <row r="1695" spans="3:11">
      <c r="C1695" s="442">
        <v>2694296.79</v>
      </c>
      <c r="D1695" s="442">
        <v>-225041.56</v>
      </c>
      <c r="E1695" s="437">
        <v>0.36</v>
      </c>
      <c r="F1695" s="437">
        <v>-0.03</v>
      </c>
      <c r="G1695" s="437" t="s">
        <v>1213</v>
      </c>
      <c r="H1695" s="437" t="s">
        <v>852</v>
      </c>
      <c r="I1695" s="437">
        <v>64</v>
      </c>
      <c r="J1695" s="437" t="s">
        <v>1216</v>
      </c>
      <c r="K1695" s="437" t="s">
        <v>1217</v>
      </c>
    </row>
    <row r="1696" spans="3:11">
      <c r="C1696" s="442">
        <v>2555264.2599999998</v>
      </c>
      <c r="D1696" s="442">
        <v>-313145.33</v>
      </c>
      <c r="E1696" s="437">
        <v>0.34</v>
      </c>
      <c r="F1696" s="437">
        <v>-0.04</v>
      </c>
      <c r="G1696" s="437" t="s">
        <v>1213</v>
      </c>
      <c r="H1696" s="437" t="s">
        <v>852</v>
      </c>
      <c r="I1696" s="437">
        <v>64</v>
      </c>
      <c r="J1696" s="437" t="s">
        <v>1216</v>
      </c>
      <c r="K1696" s="437" t="s">
        <v>1217</v>
      </c>
    </row>
    <row r="1697" spans="3:11">
      <c r="C1697" s="442">
        <v>357820.78</v>
      </c>
      <c r="D1697" s="442">
        <v>-51439.32</v>
      </c>
      <c r="E1697" s="437">
        <v>0.05</v>
      </c>
      <c r="F1697" s="437">
        <v>-0.01</v>
      </c>
      <c r="G1697" s="437" t="s">
        <v>1213</v>
      </c>
      <c r="H1697" s="437" t="s">
        <v>852</v>
      </c>
      <c r="I1697" s="437">
        <v>64</v>
      </c>
      <c r="J1697" s="437" t="s">
        <v>1216</v>
      </c>
      <c r="K1697" s="437" t="s">
        <v>1217</v>
      </c>
    </row>
    <row r="1698" spans="3:11">
      <c r="C1698" s="442">
        <v>4874301.3499999996</v>
      </c>
      <c r="D1698" s="442">
        <v>-759381.4</v>
      </c>
      <c r="E1698" s="437">
        <v>0.66</v>
      </c>
      <c r="F1698" s="437">
        <v>-0.1</v>
      </c>
      <c r="G1698" s="437" t="s">
        <v>1213</v>
      </c>
      <c r="H1698" s="437" t="s">
        <v>852</v>
      </c>
      <c r="I1698" s="437">
        <v>64</v>
      </c>
      <c r="J1698" s="437" t="s">
        <v>1216</v>
      </c>
      <c r="K1698" s="437" t="s">
        <v>1217</v>
      </c>
    </row>
    <row r="1699" spans="3:11">
      <c r="C1699" s="442">
        <v>4205613.66</v>
      </c>
      <c r="D1699" s="442">
        <v>-4205613.66</v>
      </c>
      <c r="E1699" s="437">
        <v>0.56999999999999995</v>
      </c>
      <c r="F1699" s="437">
        <v>-0.56999999999999995</v>
      </c>
      <c r="G1699" s="437" t="s">
        <v>1213</v>
      </c>
      <c r="H1699" s="437" t="s">
        <v>852</v>
      </c>
      <c r="I1699" s="437">
        <v>64</v>
      </c>
      <c r="J1699" s="437" t="s">
        <v>1216</v>
      </c>
      <c r="K1699" s="437" t="s">
        <v>1217</v>
      </c>
    </row>
    <row r="1700" spans="3:11">
      <c r="C1700" s="442">
        <v>18814983.210000001</v>
      </c>
      <c r="D1700" s="442">
        <v>-18814983.210000001</v>
      </c>
      <c r="E1700" s="437">
        <v>2.5299999999999998</v>
      </c>
      <c r="F1700" s="437">
        <v>-2.5299999999999998</v>
      </c>
      <c r="G1700" s="437" t="s">
        <v>1213</v>
      </c>
      <c r="H1700" s="437" t="s">
        <v>852</v>
      </c>
      <c r="I1700" s="437">
        <v>64</v>
      </c>
      <c r="J1700" s="437" t="s">
        <v>1216</v>
      </c>
      <c r="K1700" s="437" t="s">
        <v>1217</v>
      </c>
    </row>
    <row r="1701" spans="3:11">
      <c r="C1701" s="442">
        <v>1689506.35</v>
      </c>
      <c r="D1701" s="442">
        <v>-124933.25</v>
      </c>
      <c r="E1701" s="437">
        <v>0.23</v>
      </c>
      <c r="F1701" s="437">
        <v>-0.02</v>
      </c>
      <c r="G1701" s="437" t="s">
        <v>1213</v>
      </c>
      <c r="H1701" s="437" t="s">
        <v>852</v>
      </c>
      <c r="I1701" s="437">
        <v>64</v>
      </c>
      <c r="J1701" s="437" t="s">
        <v>1218</v>
      </c>
      <c r="K1701" s="437" t="s">
        <v>1219</v>
      </c>
    </row>
    <row r="1702" spans="3:11">
      <c r="C1702" s="442">
        <v>2684.36</v>
      </c>
      <c r="D1702" s="437">
        <v>-342.25</v>
      </c>
      <c r="E1702" s="437">
        <v>0</v>
      </c>
      <c r="F1702" s="437">
        <v>0</v>
      </c>
      <c r="G1702" s="437" t="s">
        <v>1213</v>
      </c>
      <c r="H1702" s="437" t="s">
        <v>852</v>
      </c>
      <c r="I1702" s="437">
        <v>64</v>
      </c>
      <c r="J1702" s="437" t="s">
        <v>1218</v>
      </c>
      <c r="K1702" s="437" t="s">
        <v>1219</v>
      </c>
    </row>
    <row r="1703" spans="3:11">
      <c r="C1703" s="442">
        <v>189719.29</v>
      </c>
      <c r="D1703" s="442">
        <v>-13621.6</v>
      </c>
      <c r="E1703" s="437">
        <v>0.03</v>
      </c>
      <c r="F1703" s="437">
        <v>0</v>
      </c>
      <c r="G1703" s="437" t="s">
        <v>1213</v>
      </c>
      <c r="H1703" s="437" t="s">
        <v>852</v>
      </c>
      <c r="I1703" s="437">
        <v>66</v>
      </c>
      <c r="J1703" s="437" t="s">
        <v>1220</v>
      </c>
      <c r="K1703" s="437" t="s">
        <v>1221</v>
      </c>
    </row>
    <row r="1704" spans="3:11">
      <c r="C1704" s="442">
        <v>305103976.67000002</v>
      </c>
      <c r="D1704" s="442">
        <v>-2787632.89</v>
      </c>
      <c r="E1704" s="437">
        <v>41.03</v>
      </c>
      <c r="F1704" s="437">
        <v>-0.37</v>
      </c>
      <c r="G1704" s="437">
        <v>45.77</v>
      </c>
      <c r="H1704" s="437" t="s">
        <v>848</v>
      </c>
      <c r="I1704" s="437">
        <v>68</v>
      </c>
      <c r="J1704" s="437" t="s">
        <v>1222</v>
      </c>
      <c r="K1704" s="437" t="s">
        <v>1223</v>
      </c>
    </row>
    <row r="1705" spans="3:11">
      <c r="C1705" s="442">
        <v>54624883.719999999</v>
      </c>
      <c r="D1705" s="442">
        <v>-580763.63</v>
      </c>
      <c r="E1705" s="437">
        <v>7.35</v>
      </c>
      <c r="F1705" s="437">
        <v>-0.08</v>
      </c>
      <c r="G1705" s="437">
        <v>8.19</v>
      </c>
      <c r="H1705" s="437" t="s">
        <v>848</v>
      </c>
      <c r="I1705" s="437">
        <v>68</v>
      </c>
      <c r="J1705" s="437" t="s">
        <v>1222</v>
      </c>
      <c r="K1705" s="437" t="s">
        <v>1223</v>
      </c>
    </row>
    <row r="1706" spans="3:11">
      <c r="C1706" s="442">
        <v>632586644.54999995</v>
      </c>
      <c r="D1706" s="442">
        <v>-6407096.4199999999</v>
      </c>
      <c r="E1706" s="437">
        <v>85.07</v>
      </c>
      <c r="F1706" s="437">
        <v>-0.86</v>
      </c>
      <c r="G1706" s="437">
        <v>94.89</v>
      </c>
      <c r="H1706" s="437" t="s">
        <v>848</v>
      </c>
      <c r="I1706" s="437">
        <v>68</v>
      </c>
      <c r="J1706" s="437" t="s">
        <v>1222</v>
      </c>
      <c r="K1706" s="437" t="s">
        <v>1223</v>
      </c>
    </row>
    <row r="1707" spans="3:11">
      <c r="C1707" s="442">
        <v>63770330.619999997</v>
      </c>
      <c r="D1707" s="442">
        <v>-1836294.68</v>
      </c>
      <c r="E1707" s="437">
        <v>8.58</v>
      </c>
      <c r="F1707" s="437">
        <v>-0.25</v>
      </c>
      <c r="G1707" s="437">
        <v>9.57</v>
      </c>
      <c r="H1707" s="437" t="s">
        <v>848</v>
      </c>
      <c r="I1707" s="437">
        <v>68</v>
      </c>
      <c r="J1707" s="437" t="s">
        <v>1222</v>
      </c>
      <c r="K1707" s="437" t="s">
        <v>1223</v>
      </c>
    </row>
    <row r="1708" spans="3:11">
      <c r="C1708" s="442">
        <v>160091729.25999999</v>
      </c>
      <c r="D1708" s="442">
        <v>-2615752.29</v>
      </c>
      <c r="E1708" s="437">
        <v>21.53</v>
      </c>
      <c r="F1708" s="437">
        <v>-0.35</v>
      </c>
      <c r="G1708" s="437">
        <v>24.01</v>
      </c>
      <c r="H1708" s="437" t="s">
        <v>848</v>
      </c>
      <c r="I1708" s="437">
        <v>68</v>
      </c>
      <c r="J1708" s="437" t="s">
        <v>1222</v>
      </c>
      <c r="K1708" s="437" t="s">
        <v>1223</v>
      </c>
    </row>
    <row r="1709" spans="3:11">
      <c r="C1709" s="442">
        <v>14221708.949999999</v>
      </c>
      <c r="D1709" s="442">
        <v>-355813.34</v>
      </c>
      <c r="E1709" s="437">
        <v>1.91</v>
      </c>
      <c r="F1709" s="437">
        <v>-0.05</v>
      </c>
      <c r="G1709" s="437">
        <v>2.13</v>
      </c>
      <c r="H1709" s="437" t="s">
        <v>848</v>
      </c>
      <c r="I1709" s="437">
        <v>68</v>
      </c>
      <c r="J1709" s="437" t="s">
        <v>1222</v>
      </c>
      <c r="K1709" s="437" t="s">
        <v>1223</v>
      </c>
    </row>
    <row r="1710" spans="3:11">
      <c r="C1710" s="442">
        <v>6821532.3300000001</v>
      </c>
      <c r="D1710" s="442">
        <v>-148247.20000000001</v>
      </c>
      <c r="E1710" s="437">
        <v>0.92</v>
      </c>
      <c r="F1710" s="437">
        <v>-0.02</v>
      </c>
      <c r="G1710" s="437">
        <v>1.02</v>
      </c>
      <c r="H1710" s="437" t="s">
        <v>848</v>
      </c>
      <c r="I1710" s="437">
        <v>68</v>
      </c>
      <c r="J1710" s="437" t="s">
        <v>1222</v>
      </c>
      <c r="K1710" s="437" t="s">
        <v>1223</v>
      </c>
    </row>
    <row r="1711" spans="3:11">
      <c r="C1711" s="442">
        <v>7778938.2000000002</v>
      </c>
      <c r="D1711" s="442">
        <v>-238858.87</v>
      </c>
      <c r="E1711" s="437">
        <v>1.05</v>
      </c>
      <c r="F1711" s="437">
        <v>-0.03</v>
      </c>
      <c r="G1711" s="437">
        <v>1.17</v>
      </c>
      <c r="H1711" s="437" t="s">
        <v>848</v>
      </c>
      <c r="I1711" s="437">
        <v>68</v>
      </c>
      <c r="J1711" s="437" t="s">
        <v>1222</v>
      </c>
      <c r="K1711" s="437" t="s">
        <v>1223</v>
      </c>
    </row>
    <row r="1712" spans="3:11">
      <c r="C1712" s="442">
        <v>729919149.27999997</v>
      </c>
      <c r="D1712" s="442">
        <v>-20939948.219999999</v>
      </c>
      <c r="E1712" s="437">
        <v>98.15</v>
      </c>
      <c r="F1712" s="437">
        <v>-2.82</v>
      </c>
      <c r="G1712" s="437">
        <v>109.49</v>
      </c>
      <c r="H1712" s="437" t="s">
        <v>848</v>
      </c>
      <c r="I1712" s="437">
        <v>68</v>
      </c>
      <c r="J1712" s="437" t="s">
        <v>1222</v>
      </c>
      <c r="K1712" s="437" t="s">
        <v>1223</v>
      </c>
    </row>
    <row r="1713" spans="3:11">
      <c r="C1713" s="442">
        <v>3373922.67</v>
      </c>
      <c r="D1713" s="442">
        <v>-143779.87</v>
      </c>
      <c r="E1713" s="437">
        <v>0.45</v>
      </c>
      <c r="F1713" s="437">
        <v>-0.02</v>
      </c>
      <c r="G1713" s="437">
        <v>0.51</v>
      </c>
      <c r="H1713" s="437" t="s">
        <v>848</v>
      </c>
      <c r="I1713" s="437">
        <v>68</v>
      </c>
      <c r="J1713" s="437" t="s">
        <v>1222</v>
      </c>
      <c r="K1713" s="437" t="s">
        <v>1223</v>
      </c>
    </row>
    <row r="1714" spans="3:11">
      <c r="C1714" s="442">
        <v>1052714.03</v>
      </c>
      <c r="D1714" s="442">
        <v>-63081.98</v>
      </c>
      <c r="E1714" s="437">
        <v>0.14000000000000001</v>
      </c>
      <c r="F1714" s="437">
        <v>-0.01</v>
      </c>
      <c r="G1714" s="437">
        <v>0.16</v>
      </c>
      <c r="H1714" s="437" t="s">
        <v>848</v>
      </c>
      <c r="I1714" s="437">
        <v>68</v>
      </c>
      <c r="J1714" s="437" t="s">
        <v>1222</v>
      </c>
      <c r="K1714" s="437" t="s">
        <v>1223</v>
      </c>
    </row>
    <row r="1715" spans="3:11">
      <c r="C1715" s="442">
        <v>4156846.91</v>
      </c>
      <c r="D1715" s="442">
        <v>-3690755.33</v>
      </c>
      <c r="E1715" s="437">
        <v>0.56000000000000005</v>
      </c>
      <c r="F1715" s="437">
        <v>-0.5</v>
      </c>
      <c r="G1715" s="437">
        <v>0.62</v>
      </c>
      <c r="H1715" s="437" t="s">
        <v>848</v>
      </c>
      <c r="I1715" s="437">
        <v>68</v>
      </c>
      <c r="J1715" s="437" t="s">
        <v>1222</v>
      </c>
      <c r="K1715" s="437" t="s">
        <v>1223</v>
      </c>
    </row>
    <row r="1716" spans="3:11">
      <c r="C1716" s="442">
        <v>1239968.07</v>
      </c>
      <c r="D1716" s="442">
        <v>-637215.25</v>
      </c>
      <c r="E1716" s="437">
        <v>0.17</v>
      </c>
      <c r="F1716" s="437">
        <v>-0.09</v>
      </c>
      <c r="G1716" s="437">
        <v>0.19</v>
      </c>
      <c r="H1716" s="437" t="s">
        <v>848</v>
      </c>
      <c r="I1716" s="437">
        <v>68</v>
      </c>
      <c r="J1716" s="437" t="s">
        <v>1222</v>
      </c>
      <c r="K1716" s="437" t="s">
        <v>1223</v>
      </c>
    </row>
    <row r="1717" spans="3:11">
      <c r="C1717" s="442">
        <v>854229.35</v>
      </c>
      <c r="D1717" s="442">
        <v>-420753.75</v>
      </c>
      <c r="E1717" s="437">
        <v>0.11</v>
      </c>
      <c r="F1717" s="437">
        <v>-0.06</v>
      </c>
      <c r="G1717" s="437">
        <v>0.13</v>
      </c>
      <c r="H1717" s="437" t="s">
        <v>848</v>
      </c>
      <c r="I1717" s="437">
        <v>68</v>
      </c>
      <c r="J1717" s="437" t="s">
        <v>1222</v>
      </c>
      <c r="K1717" s="437" t="s">
        <v>1223</v>
      </c>
    </row>
    <row r="1718" spans="3:11">
      <c r="C1718" s="442">
        <v>1475246792.75</v>
      </c>
      <c r="D1718" s="442">
        <v>-9370798.0299999993</v>
      </c>
      <c r="E1718" s="437">
        <v>198.38</v>
      </c>
      <c r="F1718" s="437">
        <v>-1.26</v>
      </c>
      <c r="G1718" s="437">
        <v>230.84</v>
      </c>
      <c r="H1718" s="437" t="s">
        <v>848</v>
      </c>
      <c r="I1718" s="437">
        <v>68</v>
      </c>
      <c r="J1718" s="437" t="s">
        <v>1224</v>
      </c>
      <c r="K1718" s="437" t="s">
        <v>1225</v>
      </c>
    </row>
    <row r="1719" spans="3:11">
      <c r="C1719" s="442">
        <v>448831736.23000002</v>
      </c>
      <c r="D1719" s="442">
        <v>-4160682.83</v>
      </c>
      <c r="E1719" s="437">
        <v>60.36</v>
      </c>
      <c r="F1719" s="437">
        <v>-0.56000000000000005</v>
      </c>
      <c r="G1719" s="437">
        <v>50.45</v>
      </c>
      <c r="H1719" s="437" t="s">
        <v>848</v>
      </c>
      <c r="I1719" s="437">
        <v>68</v>
      </c>
      <c r="J1719" s="437" t="s">
        <v>1224</v>
      </c>
      <c r="K1719" s="437" t="s">
        <v>1225</v>
      </c>
    </row>
    <row r="1720" spans="3:11">
      <c r="C1720" s="442">
        <v>598709166.66999996</v>
      </c>
      <c r="D1720" s="442">
        <v>-5020809.83</v>
      </c>
      <c r="E1720" s="437">
        <v>80.510000000000005</v>
      </c>
      <c r="F1720" s="437">
        <v>-0.68</v>
      </c>
      <c r="G1720" s="437">
        <v>91.19</v>
      </c>
      <c r="H1720" s="437" t="s">
        <v>848</v>
      </c>
      <c r="I1720" s="437">
        <v>68</v>
      </c>
      <c r="J1720" s="437" t="s">
        <v>1224</v>
      </c>
      <c r="K1720" s="437" t="s">
        <v>1225</v>
      </c>
    </row>
    <row r="1721" spans="3:11">
      <c r="C1721" s="442">
        <v>299332134.18000001</v>
      </c>
      <c r="D1721" s="442">
        <v>-1920878.22</v>
      </c>
      <c r="E1721" s="437">
        <v>40.25</v>
      </c>
      <c r="F1721" s="437">
        <v>-0.26</v>
      </c>
      <c r="G1721" s="437">
        <v>28.98</v>
      </c>
      <c r="H1721" s="437" t="s">
        <v>848</v>
      </c>
      <c r="I1721" s="437">
        <v>68</v>
      </c>
      <c r="J1721" s="437" t="s">
        <v>1224</v>
      </c>
      <c r="K1721" s="437" t="s">
        <v>1225</v>
      </c>
    </row>
    <row r="1722" spans="3:11">
      <c r="C1722" s="442">
        <v>559434297.65999997</v>
      </c>
      <c r="D1722" s="442">
        <v>-10047246.560000001</v>
      </c>
      <c r="E1722" s="437">
        <v>75.23</v>
      </c>
      <c r="F1722" s="437">
        <v>-1.35</v>
      </c>
      <c r="G1722" s="437">
        <v>74.89</v>
      </c>
      <c r="H1722" s="437" t="s">
        <v>848</v>
      </c>
      <c r="I1722" s="437">
        <v>68</v>
      </c>
      <c r="J1722" s="437" t="s">
        <v>1224</v>
      </c>
      <c r="K1722" s="437" t="s">
        <v>1225</v>
      </c>
    </row>
    <row r="1723" spans="3:11">
      <c r="C1723" s="442">
        <v>155894594.47999999</v>
      </c>
      <c r="D1723" s="442">
        <v>-3549642.18</v>
      </c>
      <c r="E1723" s="437">
        <v>20.96</v>
      </c>
      <c r="F1723" s="437">
        <v>-0.48</v>
      </c>
      <c r="G1723" s="437">
        <v>14.53</v>
      </c>
      <c r="H1723" s="437" t="s">
        <v>848</v>
      </c>
      <c r="I1723" s="437">
        <v>68</v>
      </c>
      <c r="J1723" s="437" t="s">
        <v>1224</v>
      </c>
      <c r="K1723" s="437" t="s">
        <v>1225</v>
      </c>
    </row>
    <row r="1724" spans="3:11">
      <c r="C1724" s="442">
        <v>149538997.62</v>
      </c>
      <c r="D1724" s="442">
        <v>-3852787.34</v>
      </c>
      <c r="E1724" s="437">
        <v>20.11</v>
      </c>
      <c r="F1724" s="437">
        <v>-0.52</v>
      </c>
      <c r="G1724" s="437">
        <v>16.239999999999998</v>
      </c>
      <c r="H1724" s="437" t="s">
        <v>848</v>
      </c>
      <c r="I1724" s="437">
        <v>68</v>
      </c>
      <c r="J1724" s="437" t="s">
        <v>1224</v>
      </c>
      <c r="K1724" s="437" t="s">
        <v>1225</v>
      </c>
    </row>
    <row r="1725" spans="3:11">
      <c r="C1725" s="442">
        <v>39552228.049999997</v>
      </c>
      <c r="D1725" s="442">
        <v>-846403.7</v>
      </c>
      <c r="E1725" s="437">
        <v>5.32</v>
      </c>
      <c r="F1725" s="437">
        <v>-0.11</v>
      </c>
      <c r="G1725" s="437">
        <v>4.09</v>
      </c>
      <c r="H1725" s="437" t="s">
        <v>848</v>
      </c>
      <c r="I1725" s="437">
        <v>68</v>
      </c>
      <c r="J1725" s="437" t="s">
        <v>1224</v>
      </c>
      <c r="K1725" s="437" t="s">
        <v>1225</v>
      </c>
    </row>
    <row r="1726" spans="3:11">
      <c r="C1726" s="442">
        <v>354046900.22000003</v>
      </c>
      <c r="D1726" s="442">
        <v>-9742411.0099999998</v>
      </c>
      <c r="E1726" s="437">
        <v>47.61</v>
      </c>
      <c r="F1726" s="437">
        <v>-1.31</v>
      </c>
      <c r="G1726" s="437">
        <v>51.92</v>
      </c>
      <c r="H1726" s="437" t="s">
        <v>848</v>
      </c>
      <c r="I1726" s="437">
        <v>68</v>
      </c>
      <c r="J1726" s="437" t="s">
        <v>1224</v>
      </c>
      <c r="K1726" s="437" t="s">
        <v>1225</v>
      </c>
    </row>
    <row r="1727" spans="3:11">
      <c r="C1727" s="442">
        <v>86307060.430000007</v>
      </c>
      <c r="D1727" s="442">
        <v>-2791294.26</v>
      </c>
      <c r="E1727" s="437">
        <v>11.61</v>
      </c>
      <c r="F1727" s="437">
        <v>-0.38</v>
      </c>
      <c r="G1727" s="437">
        <v>9.9700000000000006</v>
      </c>
      <c r="H1727" s="437" t="s">
        <v>848</v>
      </c>
      <c r="I1727" s="437">
        <v>68</v>
      </c>
      <c r="J1727" s="437" t="s">
        <v>1224</v>
      </c>
      <c r="K1727" s="437" t="s">
        <v>1225</v>
      </c>
    </row>
    <row r="1728" spans="3:11">
      <c r="C1728" s="442">
        <v>209463366.72</v>
      </c>
      <c r="D1728" s="442">
        <v>-9133602.0500000007</v>
      </c>
      <c r="E1728" s="437">
        <v>28.17</v>
      </c>
      <c r="F1728" s="437">
        <v>-1.23</v>
      </c>
      <c r="G1728" s="437">
        <v>20.79</v>
      </c>
      <c r="H1728" s="437" t="s">
        <v>848</v>
      </c>
      <c r="I1728" s="437">
        <v>68</v>
      </c>
      <c r="J1728" s="437" t="s">
        <v>1224</v>
      </c>
      <c r="K1728" s="437" t="s">
        <v>1225</v>
      </c>
    </row>
    <row r="1729" spans="3:11">
      <c r="C1729" s="442">
        <v>48600129.25</v>
      </c>
      <c r="D1729" s="442">
        <v>-1881748.53</v>
      </c>
      <c r="E1729" s="437">
        <v>6.54</v>
      </c>
      <c r="F1729" s="437">
        <v>-0.25</v>
      </c>
      <c r="G1729" s="437">
        <v>4.88</v>
      </c>
      <c r="H1729" s="437" t="s">
        <v>848</v>
      </c>
      <c r="I1729" s="437">
        <v>68</v>
      </c>
      <c r="J1729" s="437" t="s">
        <v>1224</v>
      </c>
      <c r="K1729" s="437" t="s">
        <v>1225</v>
      </c>
    </row>
    <row r="1730" spans="3:11">
      <c r="C1730" s="442">
        <v>18985255.91</v>
      </c>
      <c r="D1730" s="442">
        <v>-7684622.7199999997</v>
      </c>
      <c r="E1730" s="437">
        <v>2.5499999999999998</v>
      </c>
      <c r="F1730" s="437">
        <v>-1.03</v>
      </c>
      <c r="G1730" s="437">
        <v>2.91</v>
      </c>
      <c r="H1730" s="437" t="s">
        <v>848</v>
      </c>
      <c r="I1730" s="437">
        <v>68</v>
      </c>
      <c r="J1730" s="437" t="s">
        <v>1224</v>
      </c>
      <c r="K1730" s="437" t="s">
        <v>1225</v>
      </c>
    </row>
    <row r="1731" spans="3:11">
      <c r="C1731" s="442">
        <v>5992113.8499999996</v>
      </c>
      <c r="D1731" s="442">
        <v>-3463524.95</v>
      </c>
      <c r="E1731" s="437">
        <v>0.81</v>
      </c>
      <c r="F1731" s="437">
        <v>-0.47</v>
      </c>
      <c r="G1731" s="437">
        <v>1.1299999999999999</v>
      </c>
      <c r="H1731" s="437" t="s">
        <v>848</v>
      </c>
      <c r="I1731" s="437">
        <v>68</v>
      </c>
      <c r="J1731" s="437" t="s">
        <v>1224</v>
      </c>
      <c r="K1731" s="437" t="s">
        <v>1225</v>
      </c>
    </row>
    <row r="1732" spans="3:11">
      <c r="C1732" s="442">
        <v>5554606</v>
      </c>
      <c r="D1732" s="442">
        <v>-3272754.41</v>
      </c>
      <c r="E1732" s="437">
        <v>0.75</v>
      </c>
      <c r="F1732" s="437">
        <v>-0.44</v>
      </c>
      <c r="G1732" s="437">
        <v>0.82</v>
      </c>
      <c r="H1732" s="437" t="s">
        <v>848</v>
      </c>
      <c r="I1732" s="437">
        <v>68</v>
      </c>
      <c r="J1732" s="437" t="s">
        <v>1224</v>
      </c>
      <c r="K1732" s="437" t="s">
        <v>1225</v>
      </c>
    </row>
    <row r="1733" spans="3:11">
      <c r="C1733" s="442">
        <v>3762458.81</v>
      </c>
      <c r="D1733" s="442">
        <v>-1581348.51</v>
      </c>
      <c r="E1733" s="437">
        <v>0.51</v>
      </c>
      <c r="F1733" s="437">
        <v>-0.21</v>
      </c>
      <c r="G1733" s="437">
        <v>0.3</v>
      </c>
      <c r="H1733" s="437" t="s">
        <v>848</v>
      </c>
      <c r="I1733" s="437">
        <v>68</v>
      </c>
      <c r="J1733" s="437" t="s">
        <v>1224</v>
      </c>
      <c r="K1733" s="437" t="s">
        <v>1225</v>
      </c>
    </row>
    <row r="1734" spans="3:11">
      <c r="C1734" s="442">
        <v>5592638.7300000004</v>
      </c>
      <c r="D1734" s="442">
        <v>-31118.38</v>
      </c>
      <c r="E1734" s="437">
        <v>0.75</v>
      </c>
      <c r="F1734" s="437">
        <v>0</v>
      </c>
      <c r="G1734" s="437">
        <v>0.84</v>
      </c>
      <c r="H1734" s="437" t="s">
        <v>848</v>
      </c>
      <c r="I1734" s="437">
        <v>68</v>
      </c>
      <c r="J1734" s="437" t="s">
        <v>1226</v>
      </c>
      <c r="K1734" s="437" t="s">
        <v>1227</v>
      </c>
    </row>
    <row r="1735" spans="3:11">
      <c r="C1735" s="442">
        <v>1215622.97</v>
      </c>
      <c r="D1735" s="442">
        <v>-4461.93</v>
      </c>
      <c r="E1735" s="437">
        <v>0.16</v>
      </c>
      <c r="F1735" s="437">
        <v>0</v>
      </c>
      <c r="G1735" s="437">
        <v>0.18</v>
      </c>
      <c r="H1735" s="437" t="s">
        <v>848</v>
      </c>
      <c r="I1735" s="437">
        <v>68</v>
      </c>
      <c r="J1735" s="437" t="s">
        <v>1226</v>
      </c>
      <c r="K1735" s="437" t="s">
        <v>1227</v>
      </c>
    </row>
    <row r="1736" spans="3:11">
      <c r="C1736" s="442">
        <v>3396335.9</v>
      </c>
      <c r="D1736" s="442">
        <v>-71950.720000000001</v>
      </c>
      <c r="E1736" s="437">
        <v>0.46</v>
      </c>
      <c r="F1736" s="437">
        <v>-0.01</v>
      </c>
      <c r="G1736" s="437">
        <v>0.51</v>
      </c>
      <c r="H1736" s="437" t="s">
        <v>848</v>
      </c>
      <c r="I1736" s="437">
        <v>68</v>
      </c>
      <c r="J1736" s="437" t="s">
        <v>1226</v>
      </c>
      <c r="K1736" s="437" t="s">
        <v>1227</v>
      </c>
    </row>
    <row r="1737" spans="3:11">
      <c r="C1737" s="442">
        <v>385319.08</v>
      </c>
      <c r="D1737" s="442">
        <v>-1304.4100000000001</v>
      </c>
      <c r="E1737" s="437">
        <v>0.05</v>
      </c>
      <c r="F1737" s="437">
        <v>0</v>
      </c>
      <c r="G1737" s="437">
        <v>0.06</v>
      </c>
      <c r="H1737" s="437" t="s">
        <v>848</v>
      </c>
      <c r="I1737" s="437">
        <v>68</v>
      </c>
      <c r="J1737" s="437" t="s">
        <v>1226</v>
      </c>
      <c r="K1737" s="437" t="s">
        <v>1227</v>
      </c>
    </row>
    <row r="1738" spans="3:11">
      <c r="C1738" s="442">
        <v>195076.57</v>
      </c>
      <c r="D1738" s="442">
        <v>-3025.06</v>
      </c>
      <c r="E1738" s="437">
        <v>0.03</v>
      </c>
      <c r="F1738" s="437">
        <v>0</v>
      </c>
      <c r="G1738" s="437">
        <v>0.03</v>
      </c>
      <c r="H1738" s="437" t="s">
        <v>848</v>
      </c>
      <c r="I1738" s="437">
        <v>68</v>
      </c>
      <c r="J1738" s="437" t="s">
        <v>1226</v>
      </c>
      <c r="K1738" s="437" t="s">
        <v>1227</v>
      </c>
    </row>
    <row r="1739" spans="3:11">
      <c r="C1739" s="442">
        <v>936548.52</v>
      </c>
      <c r="D1739" s="442">
        <v>-16317.05</v>
      </c>
      <c r="E1739" s="437">
        <v>0.13</v>
      </c>
      <c r="F1739" s="437">
        <v>0</v>
      </c>
      <c r="G1739" s="437">
        <v>0.14000000000000001</v>
      </c>
      <c r="H1739" s="437" t="s">
        <v>848</v>
      </c>
      <c r="I1739" s="437">
        <v>68</v>
      </c>
      <c r="J1739" s="437" t="s">
        <v>1226</v>
      </c>
      <c r="K1739" s="437" t="s">
        <v>1227</v>
      </c>
    </row>
    <row r="1740" spans="3:11">
      <c r="C1740" s="442">
        <v>472282.13</v>
      </c>
      <c r="D1740" s="442">
        <v>-8846.61</v>
      </c>
      <c r="E1740" s="437">
        <v>0.06</v>
      </c>
      <c r="F1740" s="437">
        <v>0</v>
      </c>
      <c r="G1740" s="437">
        <v>7.0000000000000007E-2</v>
      </c>
      <c r="H1740" s="437" t="s">
        <v>848</v>
      </c>
      <c r="I1740" s="437">
        <v>68</v>
      </c>
      <c r="J1740" s="437" t="s">
        <v>1226</v>
      </c>
      <c r="K1740" s="437" t="s">
        <v>1227</v>
      </c>
    </row>
    <row r="1741" spans="3:11">
      <c r="C1741" s="442">
        <v>55539.11</v>
      </c>
      <c r="D1741" s="442">
        <v>-4086.89</v>
      </c>
      <c r="E1741" s="437">
        <v>0.01</v>
      </c>
      <c r="F1741" s="437">
        <v>0</v>
      </c>
      <c r="G1741" s="437">
        <v>0.01</v>
      </c>
      <c r="H1741" s="437" t="s">
        <v>848</v>
      </c>
      <c r="I1741" s="437">
        <v>68</v>
      </c>
      <c r="J1741" s="437" t="s">
        <v>1226</v>
      </c>
      <c r="K1741" s="437" t="s">
        <v>1227</v>
      </c>
    </row>
    <row r="1742" spans="3:11">
      <c r="C1742" s="442">
        <v>41398784.920000002</v>
      </c>
      <c r="D1742" s="442">
        <v>-327479.11</v>
      </c>
      <c r="E1742" s="437">
        <v>5.57</v>
      </c>
      <c r="F1742" s="437">
        <v>-0.04</v>
      </c>
      <c r="G1742" s="437">
        <v>6.21</v>
      </c>
      <c r="H1742" s="437" t="s">
        <v>848</v>
      </c>
      <c r="I1742" s="437">
        <v>68</v>
      </c>
      <c r="J1742" s="437" t="s">
        <v>1226</v>
      </c>
      <c r="K1742" s="437" t="s">
        <v>1228</v>
      </c>
    </row>
    <row r="1743" spans="3:11">
      <c r="C1743" s="442">
        <v>92775918.079999998</v>
      </c>
      <c r="D1743" s="442">
        <v>-1366236.55</v>
      </c>
      <c r="E1743" s="437">
        <v>12.48</v>
      </c>
      <c r="F1743" s="437">
        <v>-0.18</v>
      </c>
      <c r="G1743" s="437">
        <v>13.92</v>
      </c>
      <c r="H1743" s="437" t="s">
        <v>848</v>
      </c>
      <c r="I1743" s="437">
        <v>68</v>
      </c>
      <c r="J1743" s="437" t="s">
        <v>1226</v>
      </c>
      <c r="K1743" s="437" t="s">
        <v>1228</v>
      </c>
    </row>
    <row r="1744" spans="3:11">
      <c r="C1744" s="442">
        <v>18910709.079999998</v>
      </c>
      <c r="D1744" s="442">
        <v>-313773.82</v>
      </c>
      <c r="E1744" s="437">
        <v>2.54</v>
      </c>
      <c r="F1744" s="437">
        <v>-0.04</v>
      </c>
      <c r="G1744" s="437">
        <v>2.84</v>
      </c>
      <c r="H1744" s="437" t="s">
        <v>848</v>
      </c>
      <c r="I1744" s="437">
        <v>68</v>
      </c>
      <c r="J1744" s="437" t="s">
        <v>1226</v>
      </c>
      <c r="K1744" s="437" t="s">
        <v>1228</v>
      </c>
    </row>
    <row r="1745" spans="3:11">
      <c r="C1745" s="442">
        <v>31336001.600000001</v>
      </c>
      <c r="D1745" s="442">
        <v>-321856.32</v>
      </c>
      <c r="E1745" s="437">
        <v>4.21</v>
      </c>
      <c r="F1745" s="437">
        <v>-0.04</v>
      </c>
      <c r="G1745" s="437">
        <v>4.7</v>
      </c>
      <c r="H1745" s="437" t="s">
        <v>848</v>
      </c>
      <c r="I1745" s="437">
        <v>68</v>
      </c>
      <c r="J1745" s="437" t="s">
        <v>1226</v>
      </c>
      <c r="K1745" s="437" t="s">
        <v>1228</v>
      </c>
    </row>
    <row r="1746" spans="3:11">
      <c r="C1746" s="442">
        <v>13365438.210000001</v>
      </c>
      <c r="D1746" s="442">
        <v>-278002.71000000002</v>
      </c>
      <c r="E1746" s="437">
        <v>1.8</v>
      </c>
      <c r="F1746" s="437">
        <v>-0.04</v>
      </c>
      <c r="G1746" s="437">
        <v>2</v>
      </c>
      <c r="H1746" s="437" t="s">
        <v>848</v>
      </c>
      <c r="I1746" s="437">
        <v>68</v>
      </c>
      <c r="J1746" s="437" t="s">
        <v>1226</v>
      </c>
      <c r="K1746" s="437" t="s">
        <v>1228</v>
      </c>
    </row>
    <row r="1747" spans="3:11">
      <c r="C1747" s="442">
        <v>32696358.059999999</v>
      </c>
      <c r="D1747" s="442">
        <v>-1214072.2</v>
      </c>
      <c r="E1747" s="437">
        <v>4.4000000000000004</v>
      </c>
      <c r="F1747" s="437">
        <v>-0.16</v>
      </c>
      <c r="G1747" s="437">
        <v>4.9000000000000004</v>
      </c>
      <c r="H1747" s="437" t="s">
        <v>848</v>
      </c>
      <c r="I1747" s="437">
        <v>68</v>
      </c>
      <c r="J1747" s="437" t="s">
        <v>1226</v>
      </c>
      <c r="K1747" s="437" t="s">
        <v>1228</v>
      </c>
    </row>
    <row r="1748" spans="3:11">
      <c r="C1748" s="442">
        <v>3760361.75</v>
      </c>
      <c r="D1748" s="442">
        <v>-195335.85</v>
      </c>
      <c r="E1748" s="437">
        <v>0.51</v>
      </c>
      <c r="F1748" s="437">
        <v>-0.03</v>
      </c>
      <c r="G1748" s="437">
        <v>0.56000000000000005</v>
      </c>
      <c r="H1748" s="437" t="s">
        <v>848</v>
      </c>
      <c r="I1748" s="437">
        <v>68</v>
      </c>
      <c r="J1748" s="437" t="s">
        <v>1226</v>
      </c>
      <c r="K1748" s="437" t="s">
        <v>1228</v>
      </c>
    </row>
    <row r="1749" spans="3:11">
      <c r="C1749" s="442">
        <v>2778480.86</v>
      </c>
      <c r="D1749" s="442">
        <v>-73752.399999999994</v>
      </c>
      <c r="E1749" s="437">
        <v>0.37</v>
      </c>
      <c r="F1749" s="437">
        <v>-0.01</v>
      </c>
      <c r="G1749" s="437">
        <v>0.42</v>
      </c>
      <c r="H1749" s="437" t="s">
        <v>848</v>
      </c>
      <c r="I1749" s="437">
        <v>68</v>
      </c>
      <c r="J1749" s="437" t="s">
        <v>1226</v>
      </c>
      <c r="K1749" s="437" t="s">
        <v>1228</v>
      </c>
    </row>
    <row r="1750" spans="3:11">
      <c r="C1750" s="442">
        <v>3562625.05</v>
      </c>
      <c r="D1750" s="442">
        <v>-273844.02</v>
      </c>
      <c r="E1750" s="437">
        <v>0.48</v>
      </c>
      <c r="F1750" s="437">
        <v>-0.04</v>
      </c>
      <c r="G1750" s="437">
        <v>0.53</v>
      </c>
      <c r="H1750" s="437" t="s">
        <v>848</v>
      </c>
      <c r="I1750" s="437">
        <v>68</v>
      </c>
      <c r="J1750" s="437" t="s">
        <v>1226</v>
      </c>
      <c r="K1750" s="437" t="s">
        <v>1228</v>
      </c>
    </row>
    <row r="1751" spans="3:11">
      <c r="C1751" s="442">
        <v>11049848.42</v>
      </c>
      <c r="D1751" s="442">
        <v>-385260.87</v>
      </c>
      <c r="E1751" s="437">
        <v>1.49</v>
      </c>
      <c r="F1751" s="437">
        <v>-0.05</v>
      </c>
      <c r="G1751" s="437">
        <v>1.66</v>
      </c>
      <c r="H1751" s="437" t="s">
        <v>848</v>
      </c>
      <c r="I1751" s="437">
        <v>68</v>
      </c>
      <c r="J1751" s="437" t="s">
        <v>1226</v>
      </c>
      <c r="K1751" s="437" t="s">
        <v>1228</v>
      </c>
    </row>
    <row r="1752" spans="3:11">
      <c r="C1752" s="442">
        <v>61085846.109999999</v>
      </c>
      <c r="D1752" s="442">
        <v>-2692862.41</v>
      </c>
      <c r="E1752" s="437">
        <v>8.2100000000000009</v>
      </c>
      <c r="F1752" s="437">
        <v>-0.36</v>
      </c>
      <c r="G1752" s="437">
        <v>9.16</v>
      </c>
      <c r="H1752" s="437" t="s">
        <v>848</v>
      </c>
      <c r="I1752" s="437">
        <v>68</v>
      </c>
      <c r="J1752" s="437" t="s">
        <v>1226</v>
      </c>
      <c r="K1752" s="437" t="s">
        <v>1228</v>
      </c>
    </row>
    <row r="1753" spans="3:11">
      <c r="C1753" s="442">
        <v>2407532.6</v>
      </c>
      <c r="D1753" s="442">
        <v>-1916183</v>
      </c>
      <c r="E1753" s="437">
        <v>0.32</v>
      </c>
      <c r="F1753" s="437">
        <v>-0.26</v>
      </c>
      <c r="G1753" s="437">
        <v>0.36</v>
      </c>
      <c r="H1753" s="437" t="s">
        <v>848</v>
      </c>
      <c r="I1753" s="437">
        <v>68</v>
      </c>
      <c r="J1753" s="437" t="s">
        <v>1226</v>
      </c>
      <c r="K1753" s="437" t="s">
        <v>1228</v>
      </c>
    </row>
    <row r="1754" spans="3:11">
      <c r="C1754" s="442">
        <v>14472792.85</v>
      </c>
      <c r="D1754" s="442">
        <v>-77335.7</v>
      </c>
      <c r="E1754" s="437">
        <v>1.95</v>
      </c>
      <c r="F1754" s="437">
        <v>-0.01</v>
      </c>
      <c r="G1754" s="437">
        <v>9.99</v>
      </c>
      <c r="H1754" s="437" t="s">
        <v>1229</v>
      </c>
      <c r="I1754" s="437">
        <v>69</v>
      </c>
      <c r="J1754" s="437" t="s">
        <v>1230</v>
      </c>
      <c r="K1754" s="437" t="s">
        <v>1231</v>
      </c>
    </row>
    <row r="1755" spans="3:11">
      <c r="C1755" s="442">
        <v>175724.95</v>
      </c>
      <c r="D1755" s="437">
        <v>-696.35</v>
      </c>
      <c r="E1755" s="437">
        <v>0.02</v>
      </c>
      <c r="F1755" s="437">
        <v>0</v>
      </c>
      <c r="G1755" s="437">
        <v>0.12</v>
      </c>
      <c r="H1755" s="437" t="s">
        <v>1229</v>
      </c>
      <c r="I1755" s="437">
        <v>69</v>
      </c>
      <c r="J1755" s="437" t="s">
        <v>1230</v>
      </c>
      <c r="K1755" s="437" t="s">
        <v>1231</v>
      </c>
    </row>
    <row r="1756" spans="3:11">
      <c r="C1756" s="442">
        <v>1677544.84</v>
      </c>
      <c r="D1756" s="442">
        <v>-33844.949999999997</v>
      </c>
      <c r="E1756" s="437">
        <v>0.23</v>
      </c>
      <c r="F1756" s="437">
        <v>0</v>
      </c>
      <c r="G1756" s="437">
        <v>1.1599999999999999</v>
      </c>
      <c r="H1756" s="437" t="s">
        <v>1229</v>
      </c>
      <c r="I1756" s="437">
        <v>69</v>
      </c>
      <c r="J1756" s="437" t="s">
        <v>1230</v>
      </c>
      <c r="K1756" s="437" t="s">
        <v>1231</v>
      </c>
    </row>
    <row r="1757" spans="3:11">
      <c r="C1757" s="442">
        <v>22618595.030000001</v>
      </c>
      <c r="D1757" s="442">
        <v>-597933.59</v>
      </c>
      <c r="E1757" s="437">
        <v>3.04</v>
      </c>
      <c r="F1757" s="437">
        <v>-0.08</v>
      </c>
      <c r="G1757" s="437">
        <v>15.61</v>
      </c>
      <c r="H1757" s="437" t="s">
        <v>1229</v>
      </c>
      <c r="I1757" s="437">
        <v>69</v>
      </c>
      <c r="J1757" s="437" t="s">
        <v>1230</v>
      </c>
      <c r="K1757" s="437" t="s">
        <v>1231</v>
      </c>
    </row>
    <row r="1758" spans="3:11">
      <c r="C1758" s="442">
        <v>2449.9299999999998</v>
      </c>
      <c r="D1758" s="437">
        <v>-95.14</v>
      </c>
      <c r="E1758" s="437">
        <v>0</v>
      </c>
      <c r="F1758" s="437">
        <v>0</v>
      </c>
      <c r="G1758" s="437">
        <v>0</v>
      </c>
      <c r="H1758" s="437" t="s">
        <v>1229</v>
      </c>
      <c r="I1758" s="437">
        <v>69</v>
      </c>
      <c r="J1758" s="437" t="s">
        <v>1230</v>
      </c>
      <c r="K1758" s="437" t="s">
        <v>1231</v>
      </c>
    </row>
    <row r="1759" spans="3:11">
      <c r="C1759" s="442">
        <v>29667799.940000001</v>
      </c>
      <c r="D1759" s="442">
        <v>-193612.78</v>
      </c>
      <c r="E1759" s="437">
        <v>3.99</v>
      </c>
      <c r="F1759" s="437">
        <v>-0.03</v>
      </c>
      <c r="G1759" s="437">
        <v>35.299999999999997</v>
      </c>
      <c r="H1759" s="437" t="s">
        <v>1229</v>
      </c>
      <c r="I1759" s="437">
        <v>69</v>
      </c>
      <c r="J1759" s="437" t="s">
        <v>1232</v>
      </c>
      <c r="K1759" s="437" t="s">
        <v>1233</v>
      </c>
    </row>
    <row r="1760" spans="3:11">
      <c r="C1760" s="442">
        <v>9838933.2699999996</v>
      </c>
      <c r="D1760" s="442">
        <v>-57262.32</v>
      </c>
      <c r="E1760" s="437">
        <v>1.32</v>
      </c>
      <c r="F1760" s="437">
        <v>-0.01</v>
      </c>
      <c r="G1760" s="437">
        <v>11.71</v>
      </c>
      <c r="H1760" s="437" t="s">
        <v>1229</v>
      </c>
      <c r="I1760" s="437">
        <v>69</v>
      </c>
      <c r="J1760" s="437" t="s">
        <v>1232</v>
      </c>
      <c r="K1760" s="437" t="s">
        <v>1233</v>
      </c>
    </row>
    <row r="1761" spans="3:11">
      <c r="C1761" s="442">
        <v>3054386.38</v>
      </c>
      <c r="D1761" s="442">
        <v>-16782.509999999998</v>
      </c>
      <c r="E1761" s="437">
        <v>0.41</v>
      </c>
      <c r="F1761" s="437">
        <v>0</v>
      </c>
      <c r="G1761" s="437">
        <v>3.63</v>
      </c>
      <c r="H1761" s="437" t="s">
        <v>1229</v>
      </c>
      <c r="I1761" s="437">
        <v>69</v>
      </c>
      <c r="J1761" s="437" t="s">
        <v>1232</v>
      </c>
      <c r="K1761" s="437" t="s">
        <v>1233</v>
      </c>
    </row>
    <row r="1762" spans="3:11">
      <c r="C1762" s="442">
        <v>9798373.0199999996</v>
      </c>
      <c r="D1762" s="442">
        <v>-245889.8</v>
      </c>
      <c r="E1762" s="437">
        <v>1.32</v>
      </c>
      <c r="F1762" s="437">
        <v>-0.03</v>
      </c>
      <c r="G1762" s="437">
        <v>11.66</v>
      </c>
      <c r="H1762" s="437" t="s">
        <v>1229</v>
      </c>
      <c r="I1762" s="437">
        <v>69</v>
      </c>
      <c r="J1762" s="437" t="s">
        <v>1232</v>
      </c>
      <c r="K1762" s="437" t="s">
        <v>1233</v>
      </c>
    </row>
    <row r="1763" spans="3:11">
      <c r="C1763" s="442">
        <v>44608083.950000003</v>
      </c>
      <c r="D1763" s="442">
        <v>-2229858.27</v>
      </c>
      <c r="E1763" s="437">
        <v>6</v>
      </c>
      <c r="F1763" s="437">
        <v>-0.3</v>
      </c>
      <c r="G1763" s="437">
        <v>53.08</v>
      </c>
      <c r="H1763" s="437" t="s">
        <v>1229</v>
      </c>
      <c r="I1763" s="437">
        <v>69</v>
      </c>
      <c r="J1763" s="437" t="s">
        <v>1232</v>
      </c>
      <c r="K1763" s="437" t="s">
        <v>1233</v>
      </c>
    </row>
    <row r="1764" spans="3:11">
      <c r="C1764" s="442">
        <v>5215905.46</v>
      </c>
      <c r="D1764" s="442">
        <v>-84253.02</v>
      </c>
      <c r="E1764" s="437">
        <v>0.7</v>
      </c>
      <c r="F1764" s="437">
        <v>-0.01</v>
      </c>
      <c r="G1764" s="437">
        <v>6.21</v>
      </c>
      <c r="H1764" s="437" t="s">
        <v>1229</v>
      </c>
      <c r="I1764" s="437">
        <v>69</v>
      </c>
      <c r="J1764" s="437" t="s">
        <v>1232</v>
      </c>
      <c r="K1764" s="437" t="s">
        <v>1233</v>
      </c>
    </row>
    <row r="1765" spans="3:11">
      <c r="C1765" s="442">
        <v>2020975.19</v>
      </c>
      <c r="D1765" s="442">
        <v>-139091.68</v>
      </c>
      <c r="E1765" s="437">
        <v>0.27</v>
      </c>
      <c r="F1765" s="437">
        <v>-0.02</v>
      </c>
      <c r="G1765" s="437">
        <v>2.4</v>
      </c>
      <c r="H1765" s="437" t="s">
        <v>1229</v>
      </c>
      <c r="I1765" s="437">
        <v>69</v>
      </c>
      <c r="J1765" s="437" t="s">
        <v>1232</v>
      </c>
      <c r="K1765" s="437" t="s">
        <v>1233</v>
      </c>
    </row>
    <row r="1766" spans="3:11">
      <c r="C1766" s="442">
        <v>70923.520000000004</v>
      </c>
      <c r="D1766" s="442">
        <v>-10336.049999999999</v>
      </c>
      <c r="E1766" s="437">
        <v>0.01</v>
      </c>
      <c r="F1766" s="437">
        <v>0</v>
      </c>
      <c r="G1766" s="437">
        <v>0.08</v>
      </c>
      <c r="H1766" s="437" t="s">
        <v>1229</v>
      </c>
      <c r="I1766" s="437">
        <v>69</v>
      </c>
      <c r="J1766" s="437" t="s">
        <v>1232</v>
      </c>
      <c r="K1766" s="437" t="s">
        <v>1233</v>
      </c>
    </row>
    <row r="1767" spans="3:11">
      <c r="C1767" s="442">
        <v>672082.76</v>
      </c>
      <c r="D1767" s="442">
        <v>-46048.35</v>
      </c>
      <c r="E1767" s="437">
        <v>0.09</v>
      </c>
      <c r="F1767" s="437">
        <v>-0.01</v>
      </c>
      <c r="G1767" s="437">
        <v>0.8</v>
      </c>
      <c r="H1767" s="437" t="s">
        <v>1229</v>
      </c>
      <c r="I1767" s="437">
        <v>69</v>
      </c>
      <c r="J1767" s="437" t="s">
        <v>1232</v>
      </c>
      <c r="K1767" s="437" t="s">
        <v>1233</v>
      </c>
    </row>
    <row r="1768" spans="3:11">
      <c r="C1768" s="442">
        <v>126851479.59</v>
      </c>
      <c r="D1768" s="442">
        <v>-413923.14</v>
      </c>
      <c r="E1768" s="437">
        <v>17.059999999999999</v>
      </c>
      <c r="F1768" s="437">
        <v>-0.06</v>
      </c>
      <c r="G1768" s="437">
        <v>7.61</v>
      </c>
      <c r="H1768" s="437" t="s">
        <v>1229</v>
      </c>
      <c r="I1768" s="437">
        <v>70</v>
      </c>
      <c r="J1768" s="437" t="s">
        <v>1234</v>
      </c>
      <c r="K1768" s="437" t="s">
        <v>1235</v>
      </c>
    </row>
    <row r="1769" spans="3:11">
      <c r="C1769" s="442">
        <v>3007242.94</v>
      </c>
      <c r="D1769" s="442">
        <v>-14763.17</v>
      </c>
      <c r="E1769" s="437">
        <v>0.4</v>
      </c>
      <c r="F1769" s="437">
        <v>0</v>
      </c>
      <c r="G1769" s="437">
        <v>0.18</v>
      </c>
      <c r="H1769" s="437" t="s">
        <v>1229</v>
      </c>
      <c r="I1769" s="437">
        <v>70</v>
      </c>
      <c r="J1769" s="437" t="s">
        <v>1234</v>
      </c>
      <c r="K1769" s="437" t="s">
        <v>1235</v>
      </c>
    </row>
    <row r="1770" spans="3:11">
      <c r="C1770" s="442">
        <v>9969512.6600000001</v>
      </c>
      <c r="D1770" s="442">
        <v>-143850.60999999999</v>
      </c>
      <c r="E1770" s="437">
        <v>1.34</v>
      </c>
      <c r="F1770" s="437">
        <v>-0.02</v>
      </c>
      <c r="G1770" s="437">
        <v>0.6</v>
      </c>
      <c r="H1770" s="437" t="s">
        <v>1229</v>
      </c>
      <c r="I1770" s="437">
        <v>70</v>
      </c>
      <c r="J1770" s="437" t="s">
        <v>1234</v>
      </c>
      <c r="K1770" s="437" t="s">
        <v>1235</v>
      </c>
    </row>
    <row r="1771" spans="3:11">
      <c r="C1771" s="442">
        <v>380604.87</v>
      </c>
      <c r="D1771" s="442">
        <v>-12722.8</v>
      </c>
      <c r="E1771" s="437">
        <v>0.05</v>
      </c>
      <c r="F1771" s="437">
        <v>0</v>
      </c>
      <c r="G1771" s="437">
        <v>0.02</v>
      </c>
      <c r="H1771" s="437" t="s">
        <v>1229</v>
      </c>
      <c r="I1771" s="437">
        <v>70</v>
      </c>
      <c r="J1771" s="437" t="s">
        <v>1234</v>
      </c>
      <c r="K1771" s="437" t="s">
        <v>1235</v>
      </c>
    </row>
    <row r="1772" spans="3:11">
      <c r="C1772" s="442">
        <v>161804.81</v>
      </c>
      <c r="D1772" s="442">
        <v>-2698.63</v>
      </c>
      <c r="E1772" s="437">
        <v>0.02</v>
      </c>
      <c r="F1772" s="437">
        <v>0</v>
      </c>
      <c r="G1772" s="437">
        <v>0.01</v>
      </c>
      <c r="H1772" s="437" t="s">
        <v>1229</v>
      </c>
      <c r="I1772" s="437">
        <v>70</v>
      </c>
      <c r="J1772" s="437" t="s">
        <v>1234</v>
      </c>
      <c r="K1772" s="437" t="s">
        <v>1235</v>
      </c>
    </row>
    <row r="1773" spans="3:11">
      <c r="C1773" s="442">
        <v>1522916.74</v>
      </c>
      <c r="D1773" s="442">
        <v>-22506.2</v>
      </c>
      <c r="E1773" s="437">
        <v>0.2</v>
      </c>
      <c r="F1773" s="437">
        <v>0</v>
      </c>
      <c r="G1773" s="437">
        <v>0.09</v>
      </c>
      <c r="H1773" s="437" t="s">
        <v>1229</v>
      </c>
      <c r="I1773" s="437">
        <v>70</v>
      </c>
      <c r="J1773" s="437" t="s">
        <v>1234</v>
      </c>
      <c r="K1773" s="437" t="s">
        <v>1235</v>
      </c>
    </row>
    <row r="1774" spans="3:11">
      <c r="C1774" s="442">
        <v>1393608.87</v>
      </c>
      <c r="D1774" s="442">
        <v>-7443.99</v>
      </c>
      <c r="E1774" s="437">
        <v>0.19</v>
      </c>
      <c r="F1774" s="437">
        <v>0</v>
      </c>
      <c r="G1774" s="437">
        <v>0.08</v>
      </c>
      <c r="H1774" s="437" t="s">
        <v>1229</v>
      </c>
      <c r="I1774" s="437">
        <v>70</v>
      </c>
      <c r="J1774" s="437" t="s">
        <v>1236</v>
      </c>
      <c r="K1774" s="437" t="s">
        <v>1237</v>
      </c>
    </row>
    <row r="1775" spans="3:11">
      <c r="C1775" s="442">
        <v>499145.04</v>
      </c>
      <c r="D1775" s="442">
        <v>-1273.52</v>
      </c>
      <c r="E1775" s="437">
        <v>7.0000000000000007E-2</v>
      </c>
      <c r="F1775" s="437">
        <v>0</v>
      </c>
      <c r="G1775" s="437">
        <v>0.03</v>
      </c>
      <c r="H1775" s="437" t="s">
        <v>1229</v>
      </c>
      <c r="I1775" s="437">
        <v>70</v>
      </c>
      <c r="J1775" s="437" t="s">
        <v>1236</v>
      </c>
      <c r="K1775" s="437" t="s">
        <v>1237</v>
      </c>
    </row>
    <row r="1776" spans="3:11">
      <c r="C1776" s="442">
        <v>274576.08</v>
      </c>
      <c r="D1776" s="437">
        <v>-593.07000000000005</v>
      </c>
      <c r="E1776" s="437">
        <v>0.04</v>
      </c>
      <c r="F1776" s="437">
        <v>0</v>
      </c>
      <c r="G1776" s="437">
        <v>0.02</v>
      </c>
      <c r="H1776" s="437" t="s">
        <v>1229</v>
      </c>
      <c r="I1776" s="437">
        <v>70</v>
      </c>
      <c r="J1776" s="437" t="s">
        <v>1236</v>
      </c>
      <c r="K1776" s="437" t="s">
        <v>1237</v>
      </c>
    </row>
    <row r="1777" spans="3:11">
      <c r="C1777" s="442">
        <v>134180.39000000001</v>
      </c>
      <c r="D1777" s="442">
        <v>-3738.99</v>
      </c>
      <c r="E1777" s="437">
        <v>0.02</v>
      </c>
      <c r="F1777" s="437">
        <v>0</v>
      </c>
      <c r="G1777" s="437">
        <v>0.01</v>
      </c>
      <c r="H1777" s="437" t="s">
        <v>1229</v>
      </c>
      <c r="I1777" s="437">
        <v>70</v>
      </c>
      <c r="J1777" s="437" t="s">
        <v>1236</v>
      </c>
      <c r="K1777" s="437" t="s">
        <v>1237</v>
      </c>
    </row>
    <row r="1778" spans="3:11">
      <c r="C1778" s="442">
        <v>31726.92</v>
      </c>
      <c r="D1778" s="437">
        <v>-953</v>
      </c>
      <c r="E1778" s="437">
        <v>0</v>
      </c>
      <c r="F1778" s="437">
        <v>0</v>
      </c>
      <c r="G1778" s="437">
        <v>0</v>
      </c>
      <c r="H1778" s="437" t="s">
        <v>1229</v>
      </c>
      <c r="I1778" s="437">
        <v>70</v>
      </c>
      <c r="J1778" s="437" t="s">
        <v>1236</v>
      </c>
      <c r="K1778" s="437" t="s">
        <v>1237</v>
      </c>
    </row>
    <row r="1779" spans="3:11">
      <c r="C1779" s="442">
        <v>17588.75</v>
      </c>
      <c r="D1779" s="442">
        <v>-1739.71</v>
      </c>
      <c r="E1779" s="437">
        <v>0</v>
      </c>
      <c r="F1779" s="437">
        <v>0</v>
      </c>
      <c r="G1779" s="437">
        <v>0</v>
      </c>
      <c r="H1779" s="437" t="s">
        <v>1229</v>
      </c>
      <c r="I1779" s="437">
        <v>70</v>
      </c>
      <c r="J1779" s="437" t="s">
        <v>1236</v>
      </c>
      <c r="K1779" s="437" t="s">
        <v>1237</v>
      </c>
    </row>
    <row r="1780" spans="3:11">
      <c r="C1780" s="442">
        <v>41342590.140000001</v>
      </c>
      <c r="D1780" s="442">
        <v>-249588.15</v>
      </c>
      <c r="E1780" s="437">
        <v>5.56</v>
      </c>
      <c r="F1780" s="437">
        <v>-0.03</v>
      </c>
      <c r="G1780" s="437">
        <v>2.48</v>
      </c>
      <c r="H1780" s="437" t="s">
        <v>1229</v>
      </c>
      <c r="I1780" s="437">
        <v>70</v>
      </c>
      <c r="J1780" s="437" t="s">
        <v>1236</v>
      </c>
      <c r="K1780" s="437" t="s">
        <v>1238</v>
      </c>
    </row>
    <row r="1781" spans="3:11">
      <c r="C1781" s="442">
        <v>1359448.06</v>
      </c>
      <c r="D1781" s="442">
        <v>-6144.44</v>
      </c>
      <c r="E1781" s="437">
        <v>0.18</v>
      </c>
      <c r="F1781" s="437">
        <v>0</v>
      </c>
      <c r="G1781" s="437">
        <v>0.08</v>
      </c>
      <c r="H1781" s="437" t="s">
        <v>1229</v>
      </c>
      <c r="I1781" s="437">
        <v>70</v>
      </c>
      <c r="J1781" s="437" t="s">
        <v>1236</v>
      </c>
      <c r="K1781" s="437" t="s">
        <v>1238</v>
      </c>
    </row>
    <row r="1782" spans="3:11">
      <c r="C1782" s="442">
        <v>4410278.8499999996</v>
      </c>
      <c r="D1782" s="442">
        <v>-15256.21</v>
      </c>
      <c r="E1782" s="437">
        <v>0.59</v>
      </c>
      <c r="F1782" s="437">
        <v>0</v>
      </c>
      <c r="G1782" s="437">
        <v>0.26</v>
      </c>
      <c r="H1782" s="437" t="s">
        <v>1229</v>
      </c>
      <c r="I1782" s="437">
        <v>70</v>
      </c>
      <c r="J1782" s="437" t="s">
        <v>1236</v>
      </c>
      <c r="K1782" s="437" t="s">
        <v>1238</v>
      </c>
    </row>
    <row r="1783" spans="3:11">
      <c r="C1783" s="442">
        <v>2884826.14</v>
      </c>
      <c r="D1783" s="442">
        <v>-38524.870000000003</v>
      </c>
      <c r="E1783" s="437">
        <v>0.39</v>
      </c>
      <c r="F1783" s="437">
        <v>-0.01</v>
      </c>
      <c r="G1783" s="437">
        <v>0.17</v>
      </c>
      <c r="H1783" s="437" t="s">
        <v>1229</v>
      </c>
      <c r="I1783" s="437">
        <v>70</v>
      </c>
      <c r="J1783" s="437" t="s">
        <v>1236</v>
      </c>
      <c r="K1783" s="437" t="s">
        <v>1238</v>
      </c>
    </row>
    <row r="1784" spans="3:11">
      <c r="C1784" s="442">
        <v>36577205.210000001</v>
      </c>
      <c r="D1784" s="442">
        <v>-712400.39</v>
      </c>
      <c r="E1784" s="437">
        <v>4.92</v>
      </c>
      <c r="F1784" s="437">
        <v>-0.1</v>
      </c>
      <c r="G1784" s="437">
        <v>2.19</v>
      </c>
      <c r="H1784" s="437" t="s">
        <v>1229</v>
      </c>
      <c r="I1784" s="437">
        <v>70</v>
      </c>
      <c r="J1784" s="437" t="s">
        <v>1236</v>
      </c>
      <c r="K1784" s="437" t="s">
        <v>1238</v>
      </c>
    </row>
    <row r="1785" spans="3:11">
      <c r="C1785" s="442">
        <v>554805.30000000005</v>
      </c>
      <c r="D1785" s="442">
        <v>-12708.91</v>
      </c>
      <c r="E1785" s="437">
        <v>7.0000000000000007E-2</v>
      </c>
      <c r="F1785" s="437">
        <v>0</v>
      </c>
      <c r="G1785" s="437">
        <v>0.03</v>
      </c>
      <c r="H1785" s="437" t="s">
        <v>1229</v>
      </c>
      <c r="I1785" s="437">
        <v>70</v>
      </c>
      <c r="J1785" s="437" t="s">
        <v>1236</v>
      </c>
      <c r="K1785" s="437" t="s">
        <v>1238</v>
      </c>
    </row>
    <row r="1786" spans="3:11">
      <c r="C1786" s="442">
        <v>1335537.45</v>
      </c>
      <c r="D1786" s="442">
        <v>-137454.57999999999</v>
      </c>
      <c r="E1786" s="437">
        <v>0.18</v>
      </c>
      <c r="F1786" s="437">
        <v>-0.02</v>
      </c>
      <c r="G1786" s="437">
        <v>0.08</v>
      </c>
      <c r="H1786" s="437" t="s">
        <v>1229</v>
      </c>
      <c r="I1786" s="437">
        <v>70</v>
      </c>
      <c r="J1786" s="437" t="s">
        <v>1236</v>
      </c>
      <c r="K1786" s="437" t="s">
        <v>1238</v>
      </c>
    </row>
    <row r="1787" spans="3:11">
      <c r="C1787" s="442">
        <v>1601228.51</v>
      </c>
      <c r="D1787" s="442">
        <v>-58854.01</v>
      </c>
      <c r="E1787" s="437">
        <v>0.22</v>
      </c>
      <c r="F1787" s="437">
        <v>-0.01</v>
      </c>
      <c r="G1787" s="437">
        <v>0.1</v>
      </c>
      <c r="H1787" s="437" t="s">
        <v>1229</v>
      </c>
      <c r="I1787" s="437">
        <v>70</v>
      </c>
      <c r="J1787" s="437" t="s">
        <v>1236</v>
      </c>
      <c r="K1787" s="437" t="s">
        <v>1238</v>
      </c>
    </row>
    <row r="1788" spans="3:11">
      <c r="C1788" s="442">
        <v>97681884.709999993</v>
      </c>
      <c r="D1788" s="442">
        <v>-58626208.579999998</v>
      </c>
      <c r="E1788" s="437">
        <v>13.14</v>
      </c>
      <c r="F1788" s="437">
        <v>-7.88</v>
      </c>
      <c r="G1788" s="437">
        <v>5.86</v>
      </c>
      <c r="H1788" s="437" t="s">
        <v>1229</v>
      </c>
      <c r="I1788" s="437">
        <v>70</v>
      </c>
      <c r="J1788" s="437" t="s">
        <v>1236</v>
      </c>
      <c r="K1788" s="437" t="s">
        <v>1238</v>
      </c>
    </row>
    <row r="1789" spans="3:11">
      <c r="C1789" s="442">
        <v>1038556.21</v>
      </c>
      <c r="D1789" s="442">
        <v>-1028690.32</v>
      </c>
      <c r="E1789" s="437">
        <v>0.14000000000000001</v>
      </c>
      <c r="F1789" s="437">
        <v>-0.14000000000000001</v>
      </c>
      <c r="G1789" s="437">
        <v>0.06</v>
      </c>
      <c r="H1789" s="437" t="s">
        <v>1229</v>
      </c>
      <c r="I1789" s="437">
        <v>70</v>
      </c>
      <c r="J1789" s="437" t="s">
        <v>1236</v>
      </c>
      <c r="K1789" s="437" t="s">
        <v>1238</v>
      </c>
    </row>
    <row r="1790" spans="3:11">
      <c r="C1790" s="442">
        <v>4832621.13</v>
      </c>
      <c r="D1790" s="442">
        <v>-36299.64</v>
      </c>
      <c r="E1790" s="437">
        <v>0.65</v>
      </c>
      <c r="F1790" s="437">
        <v>0</v>
      </c>
      <c r="G1790" s="437">
        <v>5.7</v>
      </c>
      <c r="H1790" s="437" t="s">
        <v>1229</v>
      </c>
      <c r="I1790" s="437">
        <v>71</v>
      </c>
      <c r="J1790" s="437" t="s">
        <v>1239</v>
      </c>
      <c r="K1790" s="437" t="s">
        <v>1240</v>
      </c>
    </row>
    <row r="1791" spans="3:11">
      <c r="C1791" s="442">
        <v>195560</v>
      </c>
      <c r="D1791" s="437">
        <v>-904.23</v>
      </c>
      <c r="E1791" s="437">
        <v>0.03</v>
      </c>
      <c r="F1791" s="437">
        <v>0</v>
      </c>
      <c r="G1791" s="437">
        <v>0.23</v>
      </c>
      <c r="H1791" s="437" t="s">
        <v>1229</v>
      </c>
      <c r="I1791" s="437">
        <v>71</v>
      </c>
      <c r="J1791" s="437" t="s">
        <v>1239</v>
      </c>
      <c r="K1791" s="437" t="s">
        <v>1240</v>
      </c>
    </row>
    <row r="1792" spans="3:11">
      <c r="C1792" s="442">
        <v>443156.12</v>
      </c>
      <c r="D1792" s="442">
        <v>-16358.61</v>
      </c>
      <c r="E1792" s="437">
        <v>0.06</v>
      </c>
      <c r="F1792" s="437">
        <v>0</v>
      </c>
      <c r="G1792" s="437">
        <v>0.52</v>
      </c>
      <c r="H1792" s="437" t="s">
        <v>1229</v>
      </c>
      <c r="I1792" s="437">
        <v>71</v>
      </c>
      <c r="J1792" s="437" t="s">
        <v>1239</v>
      </c>
      <c r="K1792" s="437" t="s">
        <v>1240</v>
      </c>
    </row>
    <row r="1793" spans="3:11">
      <c r="C1793" s="442">
        <v>3756609.58</v>
      </c>
      <c r="D1793" s="442">
        <v>-320530.64</v>
      </c>
      <c r="E1793" s="437">
        <v>0.51</v>
      </c>
      <c r="F1793" s="437">
        <v>-0.04</v>
      </c>
      <c r="G1793" s="437">
        <v>4.43</v>
      </c>
      <c r="H1793" s="437" t="s">
        <v>1229</v>
      </c>
      <c r="I1793" s="437">
        <v>71</v>
      </c>
      <c r="J1793" s="437" t="s">
        <v>1239</v>
      </c>
      <c r="K1793" s="437" t="s">
        <v>1240</v>
      </c>
    </row>
    <row r="1794" spans="3:11">
      <c r="C1794" s="442">
        <v>296407.31</v>
      </c>
      <c r="D1794" s="442">
        <v>-20575.73</v>
      </c>
      <c r="E1794" s="437">
        <v>0.04</v>
      </c>
      <c r="F1794" s="437">
        <v>0</v>
      </c>
      <c r="G1794" s="437">
        <v>0.35</v>
      </c>
      <c r="H1794" s="437" t="s">
        <v>1229</v>
      </c>
      <c r="I1794" s="437">
        <v>71</v>
      </c>
      <c r="J1794" s="437" t="s">
        <v>1239</v>
      </c>
      <c r="K1794" s="437" t="s">
        <v>1240</v>
      </c>
    </row>
    <row r="1795" spans="3:11">
      <c r="C1795" s="442">
        <v>1054592.72</v>
      </c>
      <c r="D1795" s="442">
        <v>-407207.49</v>
      </c>
      <c r="E1795" s="437">
        <v>0.14000000000000001</v>
      </c>
      <c r="F1795" s="437">
        <v>-0.05</v>
      </c>
      <c r="G1795" s="437">
        <v>1.24</v>
      </c>
      <c r="H1795" s="437" t="s">
        <v>1229</v>
      </c>
      <c r="I1795" s="437">
        <v>71</v>
      </c>
      <c r="J1795" s="437" t="s">
        <v>1239</v>
      </c>
      <c r="K1795" s="437" t="s">
        <v>1240</v>
      </c>
    </row>
    <row r="1796" spans="3:11">
      <c r="C1796" s="442">
        <v>20694.509999999998</v>
      </c>
      <c r="D1796" s="442">
        <v>-20694.509999999998</v>
      </c>
      <c r="E1796" s="437">
        <v>0</v>
      </c>
      <c r="F1796" s="437">
        <v>0</v>
      </c>
      <c r="G1796" s="437">
        <v>0.02</v>
      </c>
      <c r="H1796" s="437" t="s">
        <v>1229</v>
      </c>
      <c r="I1796" s="437">
        <v>71</v>
      </c>
      <c r="J1796" s="437" t="s">
        <v>1239</v>
      </c>
      <c r="K1796" s="437" t="s">
        <v>1240</v>
      </c>
    </row>
    <row r="1797" spans="3:11">
      <c r="C1797" s="442">
        <v>22243586.870000001</v>
      </c>
      <c r="D1797" s="442">
        <v>-136622.67000000001</v>
      </c>
      <c r="E1797" s="437">
        <v>2.99</v>
      </c>
      <c r="F1797" s="437">
        <v>-0.02</v>
      </c>
      <c r="G1797" s="437">
        <v>26.25</v>
      </c>
      <c r="H1797" s="437" t="s">
        <v>1229</v>
      </c>
      <c r="I1797" s="437">
        <v>71</v>
      </c>
      <c r="J1797" s="437" t="s">
        <v>1239</v>
      </c>
      <c r="K1797" s="437" t="s">
        <v>1241</v>
      </c>
    </row>
    <row r="1798" spans="3:11">
      <c r="C1798" s="442">
        <v>1843134.33</v>
      </c>
      <c r="D1798" s="442">
        <v>-8826.92</v>
      </c>
      <c r="E1798" s="437">
        <v>0.25</v>
      </c>
      <c r="F1798" s="437">
        <v>0</v>
      </c>
      <c r="G1798" s="437">
        <v>2.17</v>
      </c>
      <c r="H1798" s="437" t="s">
        <v>1229</v>
      </c>
      <c r="I1798" s="437">
        <v>71</v>
      </c>
      <c r="J1798" s="437" t="s">
        <v>1239</v>
      </c>
      <c r="K1798" s="437" t="s">
        <v>1241</v>
      </c>
    </row>
    <row r="1799" spans="3:11">
      <c r="C1799" s="442">
        <v>226821.82</v>
      </c>
      <c r="D1799" s="442">
        <v>-4492.26</v>
      </c>
      <c r="E1799" s="437">
        <v>0.03</v>
      </c>
      <c r="F1799" s="437">
        <v>0</v>
      </c>
      <c r="G1799" s="437">
        <v>0.27</v>
      </c>
      <c r="H1799" s="437" t="s">
        <v>1229</v>
      </c>
      <c r="I1799" s="437">
        <v>71</v>
      </c>
      <c r="J1799" s="437" t="s">
        <v>1239</v>
      </c>
      <c r="K1799" s="437" t="s">
        <v>1241</v>
      </c>
    </row>
    <row r="1800" spans="3:11">
      <c r="C1800" s="442">
        <v>6914220.9100000001</v>
      </c>
      <c r="D1800" s="442">
        <v>-23447.34</v>
      </c>
      <c r="E1800" s="437">
        <v>0.93</v>
      </c>
      <c r="F1800" s="437">
        <v>0</v>
      </c>
      <c r="G1800" s="437">
        <v>8.16</v>
      </c>
      <c r="H1800" s="437" t="s">
        <v>1229</v>
      </c>
      <c r="I1800" s="437">
        <v>71</v>
      </c>
      <c r="J1800" s="437" t="s">
        <v>1239</v>
      </c>
      <c r="K1800" s="437" t="s">
        <v>1241</v>
      </c>
    </row>
    <row r="1801" spans="3:11">
      <c r="C1801" s="442">
        <v>25503795.739999998</v>
      </c>
      <c r="D1801" s="442">
        <v>-393348.83</v>
      </c>
      <c r="E1801" s="437">
        <v>3.43</v>
      </c>
      <c r="F1801" s="437">
        <v>-0.05</v>
      </c>
      <c r="G1801" s="437">
        <v>30.09</v>
      </c>
      <c r="H1801" s="437" t="s">
        <v>1229</v>
      </c>
      <c r="I1801" s="437">
        <v>71</v>
      </c>
      <c r="J1801" s="437" t="s">
        <v>1239</v>
      </c>
      <c r="K1801" s="437" t="s">
        <v>1241</v>
      </c>
    </row>
    <row r="1802" spans="3:11">
      <c r="C1802" s="442">
        <v>936716.83</v>
      </c>
      <c r="D1802" s="442">
        <v>-15072.89</v>
      </c>
      <c r="E1802" s="437">
        <v>0.13</v>
      </c>
      <c r="F1802" s="437">
        <v>0</v>
      </c>
      <c r="G1802" s="437">
        <v>1.1100000000000001</v>
      </c>
      <c r="H1802" s="437" t="s">
        <v>1229</v>
      </c>
      <c r="I1802" s="437">
        <v>71</v>
      </c>
      <c r="J1802" s="437" t="s">
        <v>1239</v>
      </c>
      <c r="K1802" s="437" t="s">
        <v>1241</v>
      </c>
    </row>
    <row r="1803" spans="3:11">
      <c r="C1803" s="442">
        <v>1680708.31</v>
      </c>
      <c r="D1803" s="442">
        <v>-120749.82</v>
      </c>
      <c r="E1803" s="437">
        <v>0.23</v>
      </c>
      <c r="F1803" s="437">
        <v>-0.02</v>
      </c>
      <c r="G1803" s="437">
        <v>1.98</v>
      </c>
      <c r="H1803" s="437" t="s">
        <v>1229</v>
      </c>
      <c r="I1803" s="437">
        <v>71</v>
      </c>
      <c r="J1803" s="437" t="s">
        <v>1239</v>
      </c>
      <c r="K1803" s="437" t="s">
        <v>1241</v>
      </c>
    </row>
    <row r="1804" spans="3:11">
      <c r="C1804" s="442">
        <v>197696.03</v>
      </c>
      <c r="D1804" s="442">
        <v>-12966.61</v>
      </c>
      <c r="E1804" s="437">
        <v>0.03</v>
      </c>
      <c r="F1804" s="437">
        <v>0</v>
      </c>
      <c r="G1804" s="437">
        <v>0.23</v>
      </c>
      <c r="H1804" s="437" t="s">
        <v>1229</v>
      </c>
      <c r="I1804" s="437">
        <v>71</v>
      </c>
      <c r="J1804" s="437" t="s">
        <v>1239</v>
      </c>
      <c r="K1804" s="437" t="s">
        <v>1241</v>
      </c>
    </row>
    <row r="1805" spans="3:11">
      <c r="C1805" s="442">
        <v>4440240.05</v>
      </c>
      <c r="D1805" s="442">
        <v>-3281675.51</v>
      </c>
      <c r="E1805" s="437">
        <v>0.6</v>
      </c>
      <c r="F1805" s="437">
        <v>-0.44</v>
      </c>
      <c r="G1805" s="437">
        <v>5.24</v>
      </c>
      <c r="H1805" s="437" t="s">
        <v>1229</v>
      </c>
      <c r="I1805" s="437">
        <v>71</v>
      </c>
      <c r="J1805" s="437" t="s">
        <v>1239</v>
      </c>
      <c r="K1805" s="437" t="s">
        <v>1241</v>
      </c>
    </row>
    <row r="1806" spans="3:11">
      <c r="C1806" s="442">
        <v>5739151.04</v>
      </c>
      <c r="D1806" s="442">
        <v>-17526.57</v>
      </c>
      <c r="E1806" s="437">
        <v>0.77</v>
      </c>
      <c r="F1806" s="437">
        <v>0</v>
      </c>
      <c r="G1806" s="437">
        <v>6.77</v>
      </c>
      <c r="H1806" s="437" t="s">
        <v>1229</v>
      </c>
      <c r="I1806" s="437">
        <v>71</v>
      </c>
      <c r="J1806" s="437" t="s">
        <v>1242</v>
      </c>
      <c r="K1806" s="437" t="s">
        <v>1243</v>
      </c>
    </row>
    <row r="1807" spans="3:11">
      <c r="C1807" s="442">
        <v>72387.41</v>
      </c>
      <c r="D1807" s="442">
        <v>-1881.77</v>
      </c>
      <c r="E1807" s="437">
        <v>0.01</v>
      </c>
      <c r="F1807" s="437">
        <v>0</v>
      </c>
      <c r="G1807" s="437">
        <v>0.09</v>
      </c>
      <c r="H1807" s="437" t="s">
        <v>1229</v>
      </c>
      <c r="I1807" s="437">
        <v>71</v>
      </c>
      <c r="J1807" s="437" t="s">
        <v>1242</v>
      </c>
      <c r="K1807" s="437" t="s">
        <v>1243</v>
      </c>
    </row>
    <row r="1808" spans="3:11">
      <c r="C1808" s="442">
        <v>46240.77</v>
      </c>
      <c r="D1808" s="437">
        <v>-444.24</v>
      </c>
      <c r="E1808" s="437">
        <v>0.01</v>
      </c>
      <c r="F1808" s="437">
        <v>0</v>
      </c>
      <c r="G1808" s="437">
        <v>0</v>
      </c>
      <c r="H1808" s="437" t="s">
        <v>1229</v>
      </c>
      <c r="I1808" s="437">
        <v>72</v>
      </c>
      <c r="J1808" s="437" t="s">
        <v>1244</v>
      </c>
      <c r="K1808" s="437" t="s">
        <v>1245</v>
      </c>
    </row>
    <row r="1809" spans="3:11">
      <c r="C1809" s="442">
        <v>826298.48</v>
      </c>
      <c r="D1809" s="442">
        <v>-118784.58</v>
      </c>
      <c r="E1809" s="437">
        <v>0.11</v>
      </c>
      <c r="F1809" s="437">
        <v>-0.02</v>
      </c>
      <c r="G1809" s="437">
        <v>7.0000000000000007E-2</v>
      </c>
      <c r="H1809" s="437" t="s">
        <v>1229</v>
      </c>
      <c r="I1809" s="437">
        <v>72</v>
      </c>
      <c r="J1809" s="437" t="s">
        <v>1244</v>
      </c>
      <c r="K1809" s="437" t="s">
        <v>1245</v>
      </c>
    </row>
    <row r="1810" spans="3:11">
      <c r="C1810" s="442">
        <v>1261092.92</v>
      </c>
      <c r="D1810" s="442">
        <v>-6271.34</v>
      </c>
      <c r="E1810" s="437">
        <v>0.17</v>
      </c>
      <c r="F1810" s="437">
        <v>0</v>
      </c>
      <c r="G1810" s="437">
        <v>0.1</v>
      </c>
      <c r="H1810" s="437" t="s">
        <v>1229</v>
      </c>
      <c r="I1810" s="437">
        <v>72</v>
      </c>
      <c r="J1810" s="437" t="s">
        <v>1244</v>
      </c>
      <c r="K1810" s="437" t="s">
        <v>1246</v>
      </c>
    </row>
    <row r="1811" spans="3:11">
      <c r="C1811" s="442">
        <v>397955</v>
      </c>
      <c r="D1811" s="442">
        <v>-1395.99</v>
      </c>
      <c r="E1811" s="437">
        <v>0.05</v>
      </c>
      <c r="F1811" s="437">
        <v>0</v>
      </c>
      <c r="G1811" s="437">
        <v>0.03</v>
      </c>
      <c r="H1811" s="437" t="s">
        <v>1229</v>
      </c>
      <c r="I1811" s="437">
        <v>72</v>
      </c>
      <c r="J1811" s="437" t="s">
        <v>1244</v>
      </c>
      <c r="K1811" s="437" t="s">
        <v>1246</v>
      </c>
    </row>
    <row r="1812" spans="3:11">
      <c r="C1812" s="442">
        <v>4136962.08</v>
      </c>
      <c r="D1812" s="442">
        <v>-53222.41</v>
      </c>
      <c r="E1812" s="437">
        <v>0.56000000000000005</v>
      </c>
      <c r="F1812" s="437">
        <v>-0.01</v>
      </c>
      <c r="G1812" s="437">
        <v>0.33</v>
      </c>
      <c r="H1812" s="437" t="s">
        <v>1229</v>
      </c>
      <c r="I1812" s="437">
        <v>72</v>
      </c>
      <c r="J1812" s="437" t="s">
        <v>1244</v>
      </c>
      <c r="K1812" s="437" t="s">
        <v>1246</v>
      </c>
    </row>
    <row r="1813" spans="3:11">
      <c r="C1813" s="442">
        <v>2072412.01</v>
      </c>
      <c r="D1813" s="442">
        <v>-49996.1</v>
      </c>
      <c r="E1813" s="437">
        <v>0.28000000000000003</v>
      </c>
      <c r="F1813" s="437">
        <v>-0.01</v>
      </c>
      <c r="G1813" s="437">
        <v>0.17</v>
      </c>
      <c r="H1813" s="437" t="s">
        <v>1229</v>
      </c>
      <c r="I1813" s="437">
        <v>72</v>
      </c>
      <c r="J1813" s="437" t="s">
        <v>1244</v>
      </c>
      <c r="K1813" s="437" t="s">
        <v>1246</v>
      </c>
    </row>
    <row r="1814" spans="3:11">
      <c r="C1814" s="442">
        <v>3985716.13</v>
      </c>
      <c r="D1814" s="442">
        <v>-1495205.75</v>
      </c>
      <c r="E1814" s="437">
        <v>0.54</v>
      </c>
      <c r="F1814" s="437">
        <v>-0.2</v>
      </c>
      <c r="G1814" s="437">
        <v>0.32</v>
      </c>
      <c r="H1814" s="437" t="s">
        <v>1229</v>
      </c>
      <c r="I1814" s="437">
        <v>72</v>
      </c>
      <c r="J1814" s="437" t="s">
        <v>1244</v>
      </c>
      <c r="K1814" s="437" t="s">
        <v>1246</v>
      </c>
    </row>
    <row r="1815" spans="3:11">
      <c r="C1815" s="442">
        <v>6672616.21</v>
      </c>
      <c r="D1815" s="442">
        <v>-24563.52</v>
      </c>
      <c r="E1815" s="437">
        <v>0.9</v>
      </c>
      <c r="F1815" s="437">
        <v>0</v>
      </c>
      <c r="G1815" s="437">
        <v>11.34</v>
      </c>
      <c r="H1815" s="437" t="s">
        <v>1229</v>
      </c>
      <c r="I1815" s="437">
        <v>73</v>
      </c>
      <c r="J1815" s="437" t="s">
        <v>1247</v>
      </c>
      <c r="K1815" s="437" t="s">
        <v>1248</v>
      </c>
    </row>
    <row r="1816" spans="3:11">
      <c r="C1816" s="442">
        <v>2701931.02</v>
      </c>
      <c r="D1816" s="442">
        <v>-6317.75</v>
      </c>
      <c r="E1816" s="437">
        <v>0.36</v>
      </c>
      <c r="F1816" s="437">
        <v>0</v>
      </c>
      <c r="G1816" s="437">
        <v>4.59</v>
      </c>
      <c r="H1816" s="437" t="s">
        <v>1229</v>
      </c>
      <c r="I1816" s="437">
        <v>73</v>
      </c>
      <c r="J1816" s="437" t="s">
        <v>1247</v>
      </c>
      <c r="K1816" s="437" t="s">
        <v>1248</v>
      </c>
    </row>
    <row r="1817" spans="3:11">
      <c r="C1817" s="442">
        <v>323745.09999999998</v>
      </c>
      <c r="D1817" s="442">
        <v>-7596.44</v>
      </c>
      <c r="E1817" s="437">
        <v>0.04</v>
      </c>
      <c r="F1817" s="437">
        <v>0</v>
      </c>
      <c r="G1817" s="437">
        <v>0.55000000000000004</v>
      </c>
      <c r="H1817" s="437" t="s">
        <v>1229</v>
      </c>
      <c r="I1817" s="437">
        <v>73</v>
      </c>
      <c r="J1817" s="437" t="s">
        <v>1247</v>
      </c>
      <c r="K1817" s="437" t="s">
        <v>1248</v>
      </c>
    </row>
    <row r="1818" spans="3:11">
      <c r="C1818" s="442">
        <v>1243545.82</v>
      </c>
      <c r="D1818" s="442">
        <v>-5829.04</v>
      </c>
      <c r="E1818" s="437">
        <v>0.17</v>
      </c>
      <c r="F1818" s="437">
        <v>0</v>
      </c>
      <c r="G1818" s="437">
        <v>2.11</v>
      </c>
      <c r="H1818" s="437" t="s">
        <v>1229</v>
      </c>
      <c r="I1818" s="437">
        <v>73</v>
      </c>
      <c r="J1818" s="437" t="s">
        <v>1247</v>
      </c>
      <c r="K1818" s="437" t="s">
        <v>1248</v>
      </c>
    </row>
    <row r="1819" spans="3:11">
      <c r="C1819" s="442">
        <v>24110140.27</v>
      </c>
      <c r="D1819" s="442">
        <v>-363873.52</v>
      </c>
      <c r="E1819" s="437">
        <v>3.24</v>
      </c>
      <c r="F1819" s="437">
        <v>-0.05</v>
      </c>
      <c r="G1819" s="437">
        <v>40.99</v>
      </c>
      <c r="H1819" s="437" t="s">
        <v>1229</v>
      </c>
      <c r="I1819" s="437">
        <v>73</v>
      </c>
      <c r="J1819" s="437" t="s">
        <v>1247</v>
      </c>
      <c r="K1819" s="437" t="s">
        <v>1248</v>
      </c>
    </row>
    <row r="1820" spans="3:11">
      <c r="C1820" s="442">
        <v>116135.75</v>
      </c>
      <c r="D1820" s="442">
        <v>-4224.75</v>
      </c>
      <c r="E1820" s="437">
        <v>0.02</v>
      </c>
      <c r="F1820" s="437">
        <v>0</v>
      </c>
      <c r="G1820" s="437">
        <v>0.2</v>
      </c>
      <c r="H1820" s="437" t="s">
        <v>1229</v>
      </c>
      <c r="I1820" s="437">
        <v>73</v>
      </c>
      <c r="J1820" s="437" t="s">
        <v>1247</v>
      </c>
      <c r="K1820" s="437" t="s">
        <v>1248</v>
      </c>
    </row>
    <row r="1821" spans="3:11">
      <c r="C1821" s="442">
        <v>1114157.8</v>
      </c>
      <c r="D1821" s="442">
        <v>-22138.01</v>
      </c>
      <c r="E1821" s="437">
        <v>0.15</v>
      </c>
      <c r="F1821" s="437">
        <v>0</v>
      </c>
      <c r="G1821" s="437">
        <v>1.89</v>
      </c>
      <c r="H1821" s="437" t="s">
        <v>1229</v>
      </c>
      <c r="I1821" s="437">
        <v>73</v>
      </c>
      <c r="J1821" s="437" t="s">
        <v>1247</v>
      </c>
      <c r="K1821" s="437" t="s">
        <v>1248</v>
      </c>
    </row>
    <row r="1822" spans="3:11">
      <c r="C1822" s="442">
        <v>683732.7</v>
      </c>
      <c r="D1822" s="442">
        <v>-37086.800000000003</v>
      </c>
      <c r="E1822" s="437">
        <v>0.09</v>
      </c>
      <c r="F1822" s="437">
        <v>0</v>
      </c>
      <c r="G1822" s="437">
        <v>1.1599999999999999</v>
      </c>
      <c r="H1822" s="437" t="s">
        <v>1229</v>
      </c>
      <c r="I1822" s="437">
        <v>73</v>
      </c>
      <c r="J1822" s="437" t="s">
        <v>1247</v>
      </c>
      <c r="K1822" s="437" t="s">
        <v>1248</v>
      </c>
    </row>
    <row r="1823" spans="3:11">
      <c r="C1823" s="442">
        <v>9321512.9800000004</v>
      </c>
      <c r="D1823" s="442">
        <v>-3010624.89</v>
      </c>
      <c r="E1823" s="437">
        <v>1.25</v>
      </c>
      <c r="F1823" s="437">
        <v>-0.4</v>
      </c>
      <c r="G1823" s="437">
        <v>15.85</v>
      </c>
      <c r="H1823" s="437" t="s">
        <v>1229</v>
      </c>
      <c r="I1823" s="437">
        <v>73</v>
      </c>
      <c r="J1823" s="437" t="s">
        <v>1247</v>
      </c>
      <c r="K1823" s="437" t="s">
        <v>1248</v>
      </c>
    </row>
    <row r="1824" spans="3:11">
      <c r="C1824" s="442">
        <v>5215.33</v>
      </c>
      <c r="D1824" s="437">
        <v>-295.83</v>
      </c>
      <c r="E1824" s="437">
        <v>0</v>
      </c>
      <c r="F1824" s="437">
        <v>0</v>
      </c>
      <c r="G1824" s="437">
        <v>0.01</v>
      </c>
      <c r="H1824" s="437" t="s">
        <v>1229</v>
      </c>
      <c r="I1824" s="437">
        <v>73</v>
      </c>
      <c r="J1824" s="437" t="s">
        <v>1247</v>
      </c>
      <c r="K1824" s="437" t="s">
        <v>1249</v>
      </c>
    </row>
    <row r="1825" spans="3:11">
      <c r="C1825" s="442">
        <v>1327620.75</v>
      </c>
      <c r="D1825" s="442">
        <v>-14043.84</v>
      </c>
      <c r="E1825" s="437">
        <v>0.18</v>
      </c>
      <c r="F1825" s="437">
        <v>0</v>
      </c>
      <c r="G1825" s="437">
        <v>2.2599999999999998</v>
      </c>
      <c r="H1825" s="437" t="s">
        <v>1229</v>
      </c>
      <c r="I1825" s="437">
        <v>73</v>
      </c>
      <c r="J1825" s="437" t="s">
        <v>1247</v>
      </c>
      <c r="K1825" s="437" t="s">
        <v>1249</v>
      </c>
    </row>
    <row r="1826" spans="3:11">
      <c r="C1826" s="442">
        <v>264997.64</v>
      </c>
      <c r="D1826" s="442">
        <v>-10550.72</v>
      </c>
      <c r="E1826" s="437">
        <v>0.04</v>
      </c>
      <c r="F1826" s="437">
        <v>0</v>
      </c>
      <c r="G1826" s="437">
        <v>0.45</v>
      </c>
      <c r="H1826" s="437" t="s">
        <v>1229</v>
      </c>
      <c r="I1826" s="437">
        <v>73</v>
      </c>
      <c r="J1826" s="437" t="s">
        <v>1247</v>
      </c>
      <c r="K1826" s="437" t="s">
        <v>1249</v>
      </c>
    </row>
    <row r="1827" spans="3:11">
      <c r="C1827" s="442">
        <v>345096.46</v>
      </c>
      <c r="D1827" s="442">
        <v>-2555.9</v>
      </c>
      <c r="E1827" s="437">
        <v>0.05</v>
      </c>
      <c r="F1827" s="437">
        <v>0</v>
      </c>
      <c r="G1827" s="437">
        <v>0.59</v>
      </c>
      <c r="H1827" s="437" t="s">
        <v>1229</v>
      </c>
      <c r="I1827" s="437">
        <v>73</v>
      </c>
      <c r="J1827" s="437" t="s">
        <v>1250</v>
      </c>
      <c r="K1827" s="437" t="s">
        <v>1251</v>
      </c>
    </row>
    <row r="1828" spans="3:11">
      <c r="C1828" s="442">
        <v>444820.63</v>
      </c>
      <c r="D1828" s="442">
        <v>-10742.81</v>
      </c>
      <c r="E1828" s="437">
        <v>0.06</v>
      </c>
      <c r="F1828" s="437">
        <v>0</v>
      </c>
      <c r="G1828" s="437">
        <v>0.76</v>
      </c>
      <c r="H1828" s="437" t="s">
        <v>1229</v>
      </c>
      <c r="I1828" s="437">
        <v>73</v>
      </c>
      <c r="J1828" s="437" t="s">
        <v>1250</v>
      </c>
      <c r="K1828" s="437" t="s">
        <v>1251</v>
      </c>
    </row>
    <row r="1829" spans="3:11">
      <c r="C1829" s="442">
        <v>1737305.62</v>
      </c>
      <c r="D1829" s="442">
        <v>-1641035.48</v>
      </c>
      <c r="E1829" s="437">
        <v>0.23</v>
      </c>
      <c r="F1829" s="437">
        <v>-0.22</v>
      </c>
      <c r="G1829" s="437">
        <v>2.95</v>
      </c>
      <c r="H1829" s="437" t="s">
        <v>1229</v>
      </c>
      <c r="I1829" s="437">
        <v>73</v>
      </c>
      <c r="J1829" s="437" t="s">
        <v>1250</v>
      </c>
      <c r="K1829" s="437" t="s">
        <v>1251</v>
      </c>
    </row>
    <row r="1830" spans="3:11">
      <c r="C1830" s="442">
        <v>20237301.02</v>
      </c>
      <c r="D1830" s="442">
        <v>-118455.01</v>
      </c>
      <c r="E1830" s="437">
        <v>2.72</v>
      </c>
      <c r="F1830" s="437">
        <v>-0.02</v>
      </c>
      <c r="G1830" s="437">
        <v>21.86</v>
      </c>
      <c r="H1830" s="437" t="s">
        <v>1229</v>
      </c>
      <c r="I1830" s="437">
        <v>74</v>
      </c>
      <c r="J1830" s="437" t="s">
        <v>1252</v>
      </c>
      <c r="K1830" s="437" t="s">
        <v>1253</v>
      </c>
    </row>
    <row r="1831" spans="3:11">
      <c r="C1831" s="442">
        <v>3017278.03</v>
      </c>
      <c r="D1831" s="442">
        <v>-77255.06</v>
      </c>
      <c r="E1831" s="437">
        <v>0.41</v>
      </c>
      <c r="F1831" s="437">
        <v>-0.01</v>
      </c>
      <c r="G1831" s="437">
        <v>3.26</v>
      </c>
      <c r="H1831" s="437" t="s">
        <v>1229</v>
      </c>
      <c r="I1831" s="437">
        <v>74</v>
      </c>
      <c r="J1831" s="437" t="s">
        <v>1252</v>
      </c>
      <c r="K1831" s="437" t="s">
        <v>1253</v>
      </c>
    </row>
    <row r="1832" spans="3:11">
      <c r="C1832" s="442">
        <v>1560274.43</v>
      </c>
      <c r="D1832" s="442">
        <v>-175110.28</v>
      </c>
      <c r="E1832" s="437">
        <v>0.21</v>
      </c>
      <c r="F1832" s="437">
        <v>-0.02</v>
      </c>
      <c r="G1832" s="437">
        <v>1.69</v>
      </c>
      <c r="H1832" s="437" t="s">
        <v>1229</v>
      </c>
      <c r="I1832" s="437">
        <v>74</v>
      </c>
      <c r="J1832" s="437" t="s">
        <v>1252</v>
      </c>
      <c r="K1832" s="437" t="s">
        <v>1253</v>
      </c>
    </row>
    <row r="1833" spans="3:11">
      <c r="C1833" s="442">
        <v>1272.43</v>
      </c>
      <c r="D1833" s="437">
        <v>-685.85</v>
      </c>
      <c r="E1833" s="437">
        <v>0</v>
      </c>
      <c r="F1833" s="437">
        <v>0</v>
      </c>
      <c r="G1833" s="437">
        <v>0</v>
      </c>
      <c r="H1833" s="437" t="s">
        <v>1229</v>
      </c>
      <c r="I1833" s="437">
        <v>74</v>
      </c>
      <c r="J1833" s="437" t="s">
        <v>1252</v>
      </c>
      <c r="K1833" s="437" t="s">
        <v>1253</v>
      </c>
    </row>
    <row r="1834" spans="3:11">
      <c r="C1834" s="442">
        <v>2074256.42</v>
      </c>
      <c r="D1834" s="442">
        <v>-6634.56</v>
      </c>
      <c r="E1834" s="437">
        <v>0.28000000000000003</v>
      </c>
      <c r="F1834" s="437">
        <v>0</v>
      </c>
      <c r="G1834" s="437">
        <v>2.2400000000000002</v>
      </c>
      <c r="H1834" s="437" t="s">
        <v>1229</v>
      </c>
      <c r="I1834" s="437">
        <v>74</v>
      </c>
      <c r="J1834" s="437" t="s">
        <v>1254</v>
      </c>
      <c r="K1834" s="437" t="s">
        <v>1255</v>
      </c>
    </row>
    <row r="1835" spans="3:11">
      <c r="C1835" s="442">
        <v>823137.63</v>
      </c>
      <c r="D1835" s="442">
        <v>-38829.980000000003</v>
      </c>
      <c r="E1835" s="437">
        <v>0.11</v>
      </c>
      <c r="F1835" s="437">
        <v>-0.01</v>
      </c>
      <c r="G1835" s="437">
        <v>0.89</v>
      </c>
      <c r="H1835" s="437" t="s">
        <v>1229</v>
      </c>
      <c r="I1835" s="437">
        <v>74</v>
      </c>
      <c r="J1835" s="437" t="s">
        <v>1254</v>
      </c>
      <c r="K1835" s="437" t="s">
        <v>1255</v>
      </c>
    </row>
    <row r="1836" spans="3:11">
      <c r="C1836" s="442">
        <v>22990.25</v>
      </c>
      <c r="D1836" s="437">
        <v>-147.35</v>
      </c>
      <c r="E1836" s="437">
        <v>0</v>
      </c>
      <c r="F1836" s="437">
        <v>0</v>
      </c>
      <c r="G1836" s="437">
        <v>0.02</v>
      </c>
      <c r="H1836" s="437" t="s">
        <v>1229</v>
      </c>
      <c r="I1836" s="437">
        <v>74</v>
      </c>
      <c r="J1836" s="437" t="s">
        <v>1256</v>
      </c>
      <c r="K1836" s="437" t="s">
        <v>1257</v>
      </c>
    </row>
    <row r="1837" spans="3:11">
      <c r="C1837" s="437">
        <v>50.27</v>
      </c>
      <c r="D1837" s="437">
        <v>-8.83</v>
      </c>
      <c r="E1837" s="437">
        <v>0</v>
      </c>
      <c r="F1837" s="437">
        <v>0</v>
      </c>
      <c r="G1837" s="437">
        <v>0</v>
      </c>
      <c r="H1837" s="437" t="s">
        <v>1229</v>
      </c>
      <c r="I1837" s="437">
        <v>74</v>
      </c>
      <c r="J1837" s="437" t="s">
        <v>1256</v>
      </c>
      <c r="K1837" s="437" t="s">
        <v>1257</v>
      </c>
    </row>
    <row r="1838" spans="3:11">
      <c r="C1838" s="442">
        <v>24091323.710000001</v>
      </c>
      <c r="D1838" s="442">
        <v>-9291523.8100000005</v>
      </c>
      <c r="E1838" s="437">
        <v>3.24</v>
      </c>
      <c r="F1838" s="437">
        <v>-1.25</v>
      </c>
      <c r="G1838" s="437">
        <v>26.02</v>
      </c>
      <c r="H1838" s="437" t="s">
        <v>1229</v>
      </c>
      <c r="I1838" s="437">
        <v>74</v>
      </c>
      <c r="J1838" s="437" t="s">
        <v>1256</v>
      </c>
      <c r="K1838" s="437" t="s">
        <v>1257</v>
      </c>
    </row>
    <row r="1839" spans="3:11">
      <c r="C1839" s="442">
        <v>1538920.79</v>
      </c>
      <c r="D1839" s="442">
        <v>-15633.22</v>
      </c>
      <c r="E1839" s="437">
        <v>0.21</v>
      </c>
      <c r="F1839" s="437">
        <v>0</v>
      </c>
      <c r="G1839" s="437">
        <v>1.66</v>
      </c>
      <c r="H1839" s="437" t="s">
        <v>1229</v>
      </c>
      <c r="I1839" s="437">
        <v>74</v>
      </c>
      <c r="J1839" s="437" t="s">
        <v>1258</v>
      </c>
      <c r="K1839" s="437" t="s">
        <v>1259</v>
      </c>
    </row>
    <row r="1840" spans="3:11">
      <c r="C1840" s="442">
        <v>811724.74</v>
      </c>
      <c r="D1840" s="442">
        <v>-9734.0300000000007</v>
      </c>
      <c r="E1840" s="437">
        <v>0.11</v>
      </c>
      <c r="F1840" s="437">
        <v>0</v>
      </c>
      <c r="G1840" s="437">
        <v>0.88</v>
      </c>
      <c r="H1840" s="437" t="s">
        <v>1229</v>
      </c>
      <c r="I1840" s="437">
        <v>74</v>
      </c>
      <c r="J1840" s="437" t="s">
        <v>1258</v>
      </c>
      <c r="K1840" s="437" t="s">
        <v>1259</v>
      </c>
    </row>
    <row r="1841" spans="3:11">
      <c r="C1841" s="442">
        <v>142809.65</v>
      </c>
      <c r="D1841" s="437">
        <v>-917.37</v>
      </c>
      <c r="E1841" s="437">
        <v>0.02</v>
      </c>
      <c r="F1841" s="437">
        <v>0</v>
      </c>
      <c r="G1841" s="437">
        <v>0.15</v>
      </c>
      <c r="H1841" s="437" t="s">
        <v>1229</v>
      </c>
      <c r="I1841" s="437">
        <v>74</v>
      </c>
      <c r="J1841" s="437" t="s">
        <v>1258</v>
      </c>
      <c r="K1841" s="437" t="s">
        <v>1259</v>
      </c>
    </row>
    <row r="1842" spans="3:11">
      <c r="C1842" s="442">
        <v>2410405.0299999998</v>
      </c>
      <c r="D1842" s="442">
        <v>-5956.59</v>
      </c>
      <c r="E1842" s="437">
        <v>0.32</v>
      </c>
      <c r="F1842" s="437">
        <v>0</v>
      </c>
      <c r="G1842" s="437">
        <v>2.6</v>
      </c>
      <c r="H1842" s="437" t="s">
        <v>1229</v>
      </c>
      <c r="I1842" s="437">
        <v>74</v>
      </c>
      <c r="J1842" s="437" t="s">
        <v>1258</v>
      </c>
      <c r="K1842" s="437" t="s">
        <v>1259</v>
      </c>
    </row>
    <row r="1843" spans="3:11">
      <c r="C1843" s="442">
        <v>175570.64</v>
      </c>
      <c r="D1843" s="442">
        <v>-3897.5</v>
      </c>
      <c r="E1843" s="437">
        <v>0.02</v>
      </c>
      <c r="F1843" s="437">
        <v>0</v>
      </c>
      <c r="G1843" s="437">
        <v>0.19</v>
      </c>
      <c r="H1843" s="437" t="s">
        <v>1229</v>
      </c>
      <c r="I1843" s="437">
        <v>74</v>
      </c>
      <c r="J1843" s="437" t="s">
        <v>1258</v>
      </c>
      <c r="K1843" s="437" t="s">
        <v>1259</v>
      </c>
    </row>
    <row r="1844" spans="3:11">
      <c r="C1844" s="442">
        <v>374952.22</v>
      </c>
      <c r="D1844" s="442">
        <v>-17024.580000000002</v>
      </c>
      <c r="E1844" s="437">
        <v>0.05</v>
      </c>
      <c r="F1844" s="437">
        <v>0</v>
      </c>
      <c r="G1844" s="437">
        <v>0.4</v>
      </c>
      <c r="H1844" s="437" t="s">
        <v>1229</v>
      </c>
      <c r="I1844" s="437">
        <v>74</v>
      </c>
      <c r="J1844" s="437" t="s">
        <v>1258</v>
      </c>
      <c r="K1844" s="437" t="s">
        <v>1259</v>
      </c>
    </row>
    <row r="1845" spans="3:11">
      <c r="C1845" s="442">
        <v>1888112.44</v>
      </c>
      <c r="D1845" s="442">
        <v>-10354.790000000001</v>
      </c>
      <c r="E1845" s="437">
        <v>0.25</v>
      </c>
      <c r="F1845" s="437">
        <v>0</v>
      </c>
      <c r="G1845" s="437">
        <v>8.48</v>
      </c>
      <c r="H1845" s="437" t="s">
        <v>1229</v>
      </c>
      <c r="I1845" s="437">
        <v>75</v>
      </c>
      <c r="J1845" s="437" t="s">
        <v>1260</v>
      </c>
      <c r="K1845" s="437" t="s">
        <v>1261</v>
      </c>
    </row>
    <row r="1846" spans="3:11">
      <c r="C1846" s="442">
        <v>1430407.24</v>
      </c>
      <c r="D1846" s="442">
        <v>-4725.3100000000004</v>
      </c>
      <c r="E1846" s="437">
        <v>0.19</v>
      </c>
      <c r="F1846" s="437">
        <v>0</v>
      </c>
      <c r="G1846" s="437">
        <v>6.42</v>
      </c>
      <c r="H1846" s="437" t="s">
        <v>1229</v>
      </c>
      <c r="I1846" s="437">
        <v>75</v>
      </c>
      <c r="J1846" s="437" t="s">
        <v>1260</v>
      </c>
      <c r="K1846" s="437" t="s">
        <v>1261</v>
      </c>
    </row>
    <row r="1847" spans="3:11">
      <c r="C1847" s="442">
        <v>2424437.9500000002</v>
      </c>
      <c r="D1847" s="442">
        <v>-11105.91</v>
      </c>
      <c r="E1847" s="437">
        <v>0.33</v>
      </c>
      <c r="F1847" s="437">
        <v>0</v>
      </c>
      <c r="G1847" s="437">
        <v>10.89</v>
      </c>
      <c r="H1847" s="437" t="s">
        <v>1229</v>
      </c>
      <c r="I1847" s="437">
        <v>75</v>
      </c>
      <c r="J1847" s="437" t="s">
        <v>1260</v>
      </c>
      <c r="K1847" s="437" t="s">
        <v>1261</v>
      </c>
    </row>
    <row r="1848" spans="3:11">
      <c r="C1848" s="442">
        <v>74594.64</v>
      </c>
      <c r="D1848" s="442">
        <v>-1794.09</v>
      </c>
      <c r="E1848" s="437">
        <v>0.01</v>
      </c>
      <c r="F1848" s="437">
        <v>0</v>
      </c>
      <c r="G1848" s="437">
        <v>0.33</v>
      </c>
      <c r="H1848" s="437" t="s">
        <v>1229</v>
      </c>
      <c r="I1848" s="437">
        <v>75</v>
      </c>
      <c r="J1848" s="437" t="s">
        <v>1260</v>
      </c>
      <c r="K1848" s="437" t="s">
        <v>1261</v>
      </c>
    </row>
    <row r="1849" spans="3:11">
      <c r="C1849" s="442">
        <v>506300.72</v>
      </c>
      <c r="D1849" s="442">
        <v>-94527.17</v>
      </c>
      <c r="E1849" s="437">
        <v>7.0000000000000007E-2</v>
      </c>
      <c r="F1849" s="437">
        <v>-0.01</v>
      </c>
      <c r="G1849" s="437">
        <v>2.27</v>
      </c>
      <c r="H1849" s="437" t="s">
        <v>1229</v>
      </c>
      <c r="I1849" s="437">
        <v>75</v>
      </c>
      <c r="J1849" s="437" t="s">
        <v>1260</v>
      </c>
      <c r="K1849" s="437" t="s">
        <v>1261</v>
      </c>
    </row>
    <row r="1850" spans="3:11">
      <c r="C1850" s="442">
        <v>440587.64</v>
      </c>
      <c r="D1850" s="442">
        <v>-82258.429999999993</v>
      </c>
      <c r="E1850" s="437">
        <v>0.06</v>
      </c>
      <c r="F1850" s="437">
        <v>-0.01</v>
      </c>
      <c r="G1850" s="437">
        <v>1.98</v>
      </c>
      <c r="H1850" s="437" t="s">
        <v>1229</v>
      </c>
      <c r="I1850" s="437">
        <v>75</v>
      </c>
      <c r="J1850" s="437" t="s">
        <v>1260</v>
      </c>
      <c r="K1850" s="437" t="s">
        <v>1261</v>
      </c>
    </row>
    <row r="1851" spans="3:11">
      <c r="C1851" s="442">
        <v>551155621.52999997</v>
      </c>
      <c r="D1851" s="442">
        <v>-6458965.4100000001</v>
      </c>
      <c r="E1851" s="437">
        <v>74.12</v>
      </c>
      <c r="F1851" s="437">
        <v>-0.87</v>
      </c>
      <c r="G1851" s="437">
        <v>303.14</v>
      </c>
      <c r="H1851" s="437" t="s">
        <v>1262</v>
      </c>
      <c r="I1851" s="437">
        <v>77</v>
      </c>
      <c r="J1851" s="437" t="s">
        <v>1263</v>
      </c>
      <c r="K1851" s="437" t="s">
        <v>1264</v>
      </c>
    </row>
    <row r="1852" spans="3:11">
      <c r="C1852" s="442">
        <v>3002316.16</v>
      </c>
      <c r="D1852" s="442">
        <v>-52487.49</v>
      </c>
      <c r="E1852" s="437">
        <v>0.4</v>
      </c>
      <c r="F1852" s="437">
        <v>-0.01</v>
      </c>
      <c r="G1852" s="437">
        <v>1.65</v>
      </c>
      <c r="H1852" s="437" t="s">
        <v>1262</v>
      </c>
      <c r="I1852" s="437">
        <v>77</v>
      </c>
      <c r="J1852" s="437" t="s">
        <v>1263</v>
      </c>
      <c r="K1852" s="437" t="s">
        <v>1264</v>
      </c>
    </row>
    <row r="1853" spans="3:11">
      <c r="C1853" s="442">
        <v>318299.93</v>
      </c>
      <c r="D1853" s="442">
        <v>-1314.61</v>
      </c>
      <c r="E1853" s="437">
        <v>0.04</v>
      </c>
      <c r="F1853" s="437">
        <v>0</v>
      </c>
      <c r="G1853" s="437">
        <v>0.18</v>
      </c>
      <c r="H1853" s="437" t="s">
        <v>1262</v>
      </c>
      <c r="I1853" s="437">
        <v>77</v>
      </c>
      <c r="J1853" s="437" t="s">
        <v>1263</v>
      </c>
      <c r="K1853" s="437" t="s">
        <v>1264</v>
      </c>
    </row>
    <row r="1854" spans="3:11">
      <c r="C1854" s="442">
        <v>544106.18000000005</v>
      </c>
      <c r="D1854" s="442">
        <v>-6933.59</v>
      </c>
      <c r="E1854" s="437">
        <v>7.0000000000000007E-2</v>
      </c>
      <c r="F1854" s="437">
        <v>0</v>
      </c>
      <c r="G1854" s="437">
        <v>0.3</v>
      </c>
      <c r="H1854" s="437" t="s">
        <v>1262</v>
      </c>
      <c r="I1854" s="437">
        <v>77</v>
      </c>
      <c r="J1854" s="437" t="s">
        <v>1263</v>
      </c>
      <c r="K1854" s="437" t="s">
        <v>1264</v>
      </c>
    </row>
    <row r="1855" spans="3:11">
      <c r="C1855" s="442">
        <v>23681058.52</v>
      </c>
      <c r="D1855" s="442">
        <v>-936324.65</v>
      </c>
      <c r="E1855" s="437">
        <v>3.18</v>
      </c>
      <c r="F1855" s="437">
        <v>-0.13</v>
      </c>
      <c r="G1855" s="437">
        <v>13.02</v>
      </c>
      <c r="H1855" s="437" t="s">
        <v>1262</v>
      </c>
      <c r="I1855" s="437">
        <v>77</v>
      </c>
      <c r="J1855" s="437" t="s">
        <v>1263</v>
      </c>
      <c r="K1855" s="437" t="s">
        <v>1264</v>
      </c>
    </row>
    <row r="1856" spans="3:11">
      <c r="C1856" s="442">
        <v>1781475.26</v>
      </c>
      <c r="D1856" s="442">
        <v>-52858.239999999998</v>
      </c>
      <c r="E1856" s="437">
        <v>0.24</v>
      </c>
      <c r="F1856" s="437">
        <v>-0.01</v>
      </c>
      <c r="G1856" s="437">
        <v>0.98</v>
      </c>
      <c r="H1856" s="437" t="s">
        <v>1262</v>
      </c>
      <c r="I1856" s="437">
        <v>77</v>
      </c>
      <c r="J1856" s="437" t="s">
        <v>1263</v>
      </c>
      <c r="K1856" s="437" t="s">
        <v>1264</v>
      </c>
    </row>
    <row r="1857" spans="3:11">
      <c r="C1857" s="442">
        <v>3553136.39</v>
      </c>
      <c r="D1857" s="442">
        <v>-107989.6</v>
      </c>
      <c r="E1857" s="437">
        <v>0.48</v>
      </c>
      <c r="F1857" s="437">
        <v>-0.01</v>
      </c>
      <c r="G1857" s="437">
        <v>1.95</v>
      </c>
      <c r="H1857" s="437" t="s">
        <v>1262</v>
      </c>
      <c r="I1857" s="437">
        <v>77</v>
      </c>
      <c r="J1857" s="437" t="s">
        <v>1263</v>
      </c>
      <c r="K1857" s="437" t="s">
        <v>1264</v>
      </c>
    </row>
    <row r="1858" spans="3:11">
      <c r="C1858" s="442">
        <v>60095044.990000002</v>
      </c>
      <c r="D1858" s="442">
        <v>-395489.67</v>
      </c>
      <c r="E1858" s="437">
        <v>8.08</v>
      </c>
      <c r="F1858" s="437">
        <v>-0.05</v>
      </c>
      <c r="G1858" s="437">
        <v>33.049999999999997</v>
      </c>
      <c r="H1858" s="437" t="s">
        <v>1262</v>
      </c>
      <c r="I1858" s="437">
        <v>77</v>
      </c>
      <c r="J1858" s="437" t="s">
        <v>1263</v>
      </c>
      <c r="K1858" s="437" t="s">
        <v>1265</v>
      </c>
    </row>
    <row r="1859" spans="3:11">
      <c r="C1859" s="442">
        <v>123026695.87</v>
      </c>
      <c r="D1859" s="442">
        <v>-1392029.22</v>
      </c>
      <c r="E1859" s="437">
        <v>16.54</v>
      </c>
      <c r="F1859" s="437">
        <v>-0.19</v>
      </c>
      <c r="G1859" s="437">
        <v>67.66</v>
      </c>
      <c r="H1859" s="437" t="s">
        <v>1262</v>
      </c>
      <c r="I1859" s="437">
        <v>77</v>
      </c>
      <c r="J1859" s="437" t="s">
        <v>1263</v>
      </c>
      <c r="K1859" s="437" t="s">
        <v>1265</v>
      </c>
    </row>
    <row r="1860" spans="3:11">
      <c r="C1860" s="442">
        <v>8652510.4499999993</v>
      </c>
      <c r="D1860" s="442">
        <v>-142147.54</v>
      </c>
      <c r="E1860" s="437">
        <v>1.1599999999999999</v>
      </c>
      <c r="F1860" s="437">
        <v>-0.02</v>
      </c>
      <c r="G1860" s="437">
        <v>4.76</v>
      </c>
      <c r="H1860" s="437" t="s">
        <v>1262</v>
      </c>
      <c r="I1860" s="437">
        <v>77</v>
      </c>
      <c r="J1860" s="437" t="s">
        <v>1263</v>
      </c>
      <c r="K1860" s="437" t="s">
        <v>1265</v>
      </c>
    </row>
    <row r="1861" spans="3:11">
      <c r="C1861" s="442">
        <v>4726028.5999999996</v>
      </c>
      <c r="D1861" s="442">
        <v>-91568.56</v>
      </c>
      <c r="E1861" s="437">
        <v>0.64</v>
      </c>
      <c r="F1861" s="437">
        <v>-0.01</v>
      </c>
      <c r="G1861" s="437">
        <v>2.6</v>
      </c>
      <c r="H1861" s="437" t="s">
        <v>1262</v>
      </c>
      <c r="I1861" s="437">
        <v>77</v>
      </c>
      <c r="J1861" s="437" t="s">
        <v>1263</v>
      </c>
      <c r="K1861" s="437" t="s">
        <v>1265</v>
      </c>
    </row>
    <row r="1862" spans="3:11">
      <c r="C1862" s="442">
        <v>4453385.4000000004</v>
      </c>
      <c r="D1862" s="442">
        <v>-121194.04</v>
      </c>
      <c r="E1862" s="437">
        <v>0.6</v>
      </c>
      <c r="F1862" s="437">
        <v>-0.02</v>
      </c>
      <c r="G1862" s="437">
        <v>2.4500000000000002</v>
      </c>
      <c r="H1862" s="437" t="s">
        <v>1262</v>
      </c>
      <c r="I1862" s="437">
        <v>77</v>
      </c>
      <c r="J1862" s="437" t="s">
        <v>1263</v>
      </c>
      <c r="K1862" s="437" t="s">
        <v>1265</v>
      </c>
    </row>
    <row r="1863" spans="3:11">
      <c r="C1863" s="442">
        <v>46282991.100000001</v>
      </c>
      <c r="D1863" s="442">
        <v>-1263455.99</v>
      </c>
      <c r="E1863" s="437">
        <v>6.22</v>
      </c>
      <c r="F1863" s="437">
        <v>-0.17</v>
      </c>
      <c r="G1863" s="437">
        <v>25.46</v>
      </c>
      <c r="H1863" s="437" t="s">
        <v>1262</v>
      </c>
      <c r="I1863" s="437">
        <v>77</v>
      </c>
      <c r="J1863" s="437" t="s">
        <v>1263</v>
      </c>
      <c r="K1863" s="437" t="s">
        <v>1265</v>
      </c>
    </row>
    <row r="1864" spans="3:11">
      <c r="C1864" s="442">
        <v>90268.800000000003</v>
      </c>
      <c r="D1864" s="437">
        <v>-812.84</v>
      </c>
      <c r="E1864" s="437">
        <v>0.01</v>
      </c>
      <c r="F1864" s="437">
        <v>0</v>
      </c>
      <c r="G1864" s="437">
        <v>0.05</v>
      </c>
      <c r="H1864" s="437" t="s">
        <v>1262</v>
      </c>
      <c r="I1864" s="437">
        <v>77</v>
      </c>
      <c r="J1864" s="437" t="s">
        <v>1266</v>
      </c>
      <c r="K1864" s="437" t="s">
        <v>1267</v>
      </c>
    </row>
    <row r="1865" spans="3:11">
      <c r="C1865" s="442">
        <v>2824150.79</v>
      </c>
      <c r="D1865" s="442">
        <v>-58740.15</v>
      </c>
      <c r="E1865" s="437">
        <v>0.38</v>
      </c>
      <c r="F1865" s="437">
        <v>-0.01</v>
      </c>
      <c r="G1865" s="437">
        <v>1.55</v>
      </c>
      <c r="H1865" s="437" t="s">
        <v>1262</v>
      </c>
      <c r="I1865" s="437">
        <v>77</v>
      </c>
      <c r="J1865" s="437" t="s">
        <v>1266</v>
      </c>
      <c r="K1865" s="437" t="s">
        <v>1267</v>
      </c>
    </row>
    <row r="1866" spans="3:11">
      <c r="C1866" s="442">
        <v>882362.45</v>
      </c>
      <c r="D1866" s="442">
        <v>-16983.259999999998</v>
      </c>
      <c r="E1866" s="437">
        <v>0.12</v>
      </c>
      <c r="F1866" s="437">
        <v>0</v>
      </c>
      <c r="G1866" s="437">
        <v>0.49</v>
      </c>
      <c r="H1866" s="437" t="s">
        <v>1262</v>
      </c>
      <c r="I1866" s="437">
        <v>77</v>
      </c>
      <c r="J1866" s="437" t="s">
        <v>1266</v>
      </c>
      <c r="K1866" s="437" t="s">
        <v>1268</v>
      </c>
    </row>
    <row r="1867" spans="3:11">
      <c r="C1867" s="442">
        <v>844391.27</v>
      </c>
      <c r="D1867" s="442">
        <v>-2482.9899999999998</v>
      </c>
      <c r="E1867" s="437">
        <v>0.11</v>
      </c>
      <c r="F1867" s="437">
        <v>0</v>
      </c>
      <c r="G1867" s="437">
        <v>0.46</v>
      </c>
      <c r="H1867" s="437" t="s">
        <v>1262</v>
      </c>
      <c r="I1867" s="437">
        <v>77</v>
      </c>
      <c r="J1867" s="437" t="s">
        <v>1266</v>
      </c>
      <c r="K1867" s="437" t="s">
        <v>1269</v>
      </c>
    </row>
    <row r="1868" spans="3:11">
      <c r="C1868" s="442">
        <v>617046.81000000006</v>
      </c>
      <c r="D1868" s="442">
        <v>-1901.6</v>
      </c>
      <c r="E1868" s="437">
        <v>0.08</v>
      </c>
      <c r="F1868" s="437">
        <v>0</v>
      </c>
      <c r="G1868" s="437">
        <v>0.34</v>
      </c>
      <c r="H1868" s="437" t="s">
        <v>1262</v>
      </c>
      <c r="I1868" s="437">
        <v>77</v>
      </c>
      <c r="J1868" s="437" t="s">
        <v>1266</v>
      </c>
      <c r="K1868" s="437" t="s">
        <v>1269</v>
      </c>
    </row>
    <row r="1869" spans="3:11">
      <c r="C1869" s="442">
        <v>371835.1</v>
      </c>
      <c r="D1869" s="437">
        <v>-848.78</v>
      </c>
      <c r="E1869" s="437">
        <v>0.05</v>
      </c>
      <c r="F1869" s="437">
        <v>0</v>
      </c>
      <c r="G1869" s="437">
        <v>0.2</v>
      </c>
      <c r="H1869" s="437" t="s">
        <v>1262</v>
      </c>
      <c r="I1869" s="437">
        <v>77</v>
      </c>
      <c r="J1869" s="437" t="s">
        <v>1266</v>
      </c>
      <c r="K1869" s="437" t="s">
        <v>1269</v>
      </c>
    </row>
    <row r="1870" spans="3:11">
      <c r="C1870" s="442">
        <v>277193.34000000003</v>
      </c>
      <c r="D1870" s="442">
        <v>-5873.21</v>
      </c>
      <c r="E1870" s="437">
        <v>0.04</v>
      </c>
      <c r="F1870" s="437">
        <v>0</v>
      </c>
      <c r="G1870" s="437">
        <v>0.15</v>
      </c>
      <c r="H1870" s="437" t="s">
        <v>1262</v>
      </c>
      <c r="I1870" s="437">
        <v>77</v>
      </c>
      <c r="J1870" s="437" t="s">
        <v>1266</v>
      </c>
      <c r="K1870" s="437" t="s">
        <v>1269</v>
      </c>
    </row>
    <row r="1871" spans="3:11">
      <c r="C1871" s="442">
        <v>25751717.050000001</v>
      </c>
      <c r="D1871" s="442">
        <v>-92939.9</v>
      </c>
      <c r="E1871" s="437">
        <v>3.46</v>
      </c>
      <c r="F1871" s="437">
        <v>-0.01</v>
      </c>
      <c r="G1871" s="437">
        <v>14.16</v>
      </c>
      <c r="H1871" s="437" t="s">
        <v>1262</v>
      </c>
      <c r="I1871" s="437">
        <v>77</v>
      </c>
      <c r="J1871" s="437" t="s">
        <v>1270</v>
      </c>
      <c r="K1871" s="437" t="s">
        <v>1271</v>
      </c>
    </row>
    <row r="1872" spans="3:11">
      <c r="C1872" s="442">
        <v>15459848.949999999</v>
      </c>
      <c r="D1872" s="442">
        <v>-86225.86</v>
      </c>
      <c r="E1872" s="437">
        <v>2.08</v>
      </c>
      <c r="F1872" s="437">
        <v>-0.01</v>
      </c>
      <c r="G1872" s="437">
        <v>8.5</v>
      </c>
      <c r="H1872" s="437" t="s">
        <v>1262</v>
      </c>
      <c r="I1872" s="437">
        <v>77</v>
      </c>
      <c r="J1872" s="437" t="s">
        <v>1270</v>
      </c>
      <c r="K1872" s="437" t="s">
        <v>1271</v>
      </c>
    </row>
    <row r="1873" spans="3:11">
      <c r="C1873" s="442">
        <v>1651498.55</v>
      </c>
      <c r="D1873" s="442">
        <v>-27451.19</v>
      </c>
      <c r="E1873" s="437">
        <v>0.22</v>
      </c>
      <c r="F1873" s="437">
        <v>0</v>
      </c>
      <c r="G1873" s="437">
        <v>0.91</v>
      </c>
      <c r="H1873" s="437" t="s">
        <v>1262</v>
      </c>
      <c r="I1873" s="437">
        <v>77</v>
      </c>
      <c r="J1873" s="437" t="s">
        <v>1270</v>
      </c>
      <c r="K1873" s="437" t="s">
        <v>1271</v>
      </c>
    </row>
    <row r="1874" spans="3:11">
      <c r="C1874" s="442">
        <v>236968836.44999999</v>
      </c>
      <c r="D1874" s="442">
        <v>-2140912</v>
      </c>
      <c r="E1874" s="437">
        <v>31.87</v>
      </c>
      <c r="F1874" s="437">
        <v>-0.28999999999999998</v>
      </c>
      <c r="G1874" s="437">
        <v>130.33000000000001</v>
      </c>
      <c r="H1874" s="437" t="s">
        <v>1262</v>
      </c>
      <c r="I1874" s="437">
        <v>77</v>
      </c>
      <c r="J1874" s="437" t="s">
        <v>1270</v>
      </c>
      <c r="K1874" s="437" t="s">
        <v>1272</v>
      </c>
    </row>
    <row r="1875" spans="3:11">
      <c r="C1875" s="442">
        <v>5162930.7300000004</v>
      </c>
      <c r="D1875" s="442">
        <v>-17682.04</v>
      </c>
      <c r="E1875" s="437">
        <v>0.69</v>
      </c>
      <c r="F1875" s="437">
        <v>0</v>
      </c>
      <c r="G1875" s="437">
        <v>2.84</v>
      </c>
      <c r="H1875" s="437" t="s">
        <v>1262</v>
      </c>
      <c r="I1875" s="437">
        <v>77</v>
      </c>
      <c r="J1875" s="437" t="s">
        <v>1270</v>
      </c>
      <c r="K1875" s="437" t="s">
        <v>1272</v>
      </c>
    </row>
    <row r="1876" spans="3:11">
      <c r="C1876" s="442">
        <v>338591740.77999997</v>
      </c>
      <c r="D1876" s="442">
        <v>-1183063.1000000001</v>
      </c>
      <c r="E1876" s="437">
        <v>45.53</v>
      </c>
      <c r="F1876" s="437">
        <v>-0.16</v>
      </c>
      <c r="G1876" s="437">
        <v>186.23</v>
      </c>
      <c r="H1876" s="437" t="s">
        <v>1262</v>
      </c>
      <c r="I1876" s="437">
        <v>77</v>
      </c>
      <c r="J1876" s="437" t="s">
        <v>1270</v>
      </c>
      <c r="K1876" s="437" t="s">
        <v>1272</v>
      </c>
    </row>
    <row r="1877" spans="3:11">
      <c r="C1877" s="442">
        <v>55770470.759999998</v>
      </c>
      <c r="D1877" s="442">
        <v>-785109.55</v>
      </c>
      <c r="E1877" s="437">
        <v>7.5</v>
      </c>
      <c r="F1877" s="437">
        <v>-0.11</v>
      </c>
      <c r="G1877" s="437">
        <v>30.67</v>
      </c>
      <c r="H1877" s="437" t="s">
        <v>1262</v>
      </c>
      <c r="I1877" s="437">
        <v>77</v>
      </c>
      <c r="J1877" s="437" t="s">
        <v>1270</v>
      </c>
      <c r="K1877" s="437" t="s">
        <v>1272</v>
      </c>
    </row>
    <row r="1878" spans="3:11">
      <c r="C1878" s="442">
        <v>37568492.409999996</v>
      </c>
      <c r="D1878" s="442">
        <v>-525051.47</v>
      </c>
      <c r="E1878" s="437">
        <v>5.05</v>
      </c>
      <c r="F1878" s="437">
        <v>-7.0000000000000007E-2</v>
      </c>
      <c r="G1878" s="437">
        <v>20.66</v>
      </c>
      <c r="H1878" s="437" t="s">
        <v>1262</v>
      </c>
      <c r="I1878" s="437">
        <v>77</v>
      </c>
      <c r="J1878" s="437" t="s">
        <v>1270</v>
      </c>
      <c r="K1878" s="437" t="s">
        <v>1272</v>
      </c>
    </row>
    <row r="1879" spans="3:11">
      <c r="C1879" s="442">
        <v>31022082.260000002</v>
      </c>
      <c r="D1879" s="442">
        <v>-843845.04</v>
      </c>
      <c r="E1879" s="437">
        <v>4.17</v>
      </c>
      <c r="F1879" s="437">
        <v>-0.11</v>
      </c>
      <c r="G1879" s="437">
        <v>17.059999999999999</v>
      </c>
      <c r="H1879" s="437" t="s">
        <v>1262</v>
      </c>
      <c r="I1879" s="437">
        <v>77</v>
      </c>
      <c r="J1879" s="437" t="s">
        <v>1270</v>
      </c>
      <c r="K1879" s="437" t="s">
        <v>1272</v>
      </c>
    </row>
    <row r="1880" spans="3:11">
      <c r="C1880" s="442">
        <v>355975.39</v>
      </c>
      <c r="D1880" s="442">
        <v>-37701.14</v>
      </c>
      <c r="E1880" s="437">
        <v>0.05</v>
      </c>
      <c r="F1880" s="437">
        <v>-0.01</v>
      </c>
      <c r="G1880" s="437">
        <v>0.2</v>
      </c>
      <c r="H1880" s="437" t="s">
        <v>1262</v>
      </c>
      <c r="I1880" s="437">
        <v>77</v>
      </c>
      <c r="J1880" s="437" t="s">
        <v>1270</v>
      </c>
      <c r="K1880" s="437" t="s">
        <v>1272</v>
      </c>
    </row>
    <row r="1881" spans="3:11">
      <c r="C1881" s="442">
        <v>38290663.850000001</v>
      </c>
      <c r="D1881" s="442">
        <v>-1104418.22</v>
      </c>
      <c r="E1881" s="437">
        <v>5.15</v>
      </c>
      <c r="F1881" s="437">
        <v>-0.15</v>
      </c>
      <c r="G1881" s="437">
        <v>21.06</v>
      </c>
      <c r="H1881" s="437" t="s">
        <v>1262</v>
      </c>
      <c r="I1881" s="437">
        <v>77</v>
      </c>
      <c r="J1881" s="437" t="s">
        <v>1270</v>
      </c>
      <c r="K1881" s="437" t="s">
        <v>1272</v>
      </c>
    </row>
    <row r="1882" spans="3:11">
      <c r="C1882" s="442">
        <v>1479670.21</v>
      </c>
      <c r="D1882" s="442">
        <v>-1175316.52</v>
      </c>
      <c r="E1882" s="437">
        <v>0.2</v>
      </c>
      <c r="F1882" s="437">
        <v>-0.16</v>
      </c>
      <c r="G1882" s="437">
        <v>0.81</v>
      </c>
      <c r="H1882" s="437" t="s">
        <v>1262</v>
      </c>
      <c r="I1882" s="437">
        <v>77</v>
      </c>
      <c r="J1882" s="437" t="s">
        <v>1270</v>
      </c>
      <c r="K1882" s="437" t="s">
        <v>1272</v>
      </c>
    </row>
    <row r="1883" spans="3:11">
      <c r="C1883" s="442">
        <v>8740035.2599999998</v>
      </c>
      <c r="D1883" s="442">
        <v>-2235408.9700000002</v>
      </c>
      <c r="E1883" s="437">
        <v>1.18</v>
      </c>
      <c r="F1883" s="437">
        <v>-0.3</v>
      </c>
      <c r="G1883" s="437">
        <v>4.8099999999999996</v>
      </c>
      <c r="H1883" s="437" t="s">
        <v>1262</v>
      </c>
      <c r="I1883" s="437">
        <v>77</v>
      </c>
      <c r="J1883" s="437" t="s">
        <v>1270</v>
      </c>
      <c r="K1883" s="437" t="s">
        <v>1272</v>
      </c>
    </row>
    <row r="1884" spans="3:11">
      <c r="C1884" s="442">
        <v>13552215.49</v>
      </c>
      <c r="D1884" s="442">
        <v>-103790.98</v>
      </c>
      <c r="E1884" s="437">
        <v>1.82</v>
      </c>
      <c r="F1884" s="437">
        <v>-0.01</v>
      </c>
      <c r="G1884" s="437">
        <v>7.45</v>
      </c>
      <c r="H1884" s="437" t="s">
        <v>1262</v>
      </c>
      <c r="I1884" s="437">
        <v>77</v>
      </c>
      <c r="J1884" s="437" t="s">
        <v>1270</v>
      </c>
      <c r="K1884" s="437" t="s">
        <v>1273</v>
      </c>
    </row>
    <row r="1885" spans="3:11">
      <c r="C1885" s="442">
        <v>7797.67</v>
      </c>
      <c r="D1885" s="437">
        <v>-145.1</v>
      </c>
      <c r="E1885" s="437">
        <v>0</v>
      </c>
      <c r="F1885" s="437">
        <v>0</v>
      </c>
      <c r="G1885" s="437">
        <v>0</v>
      </c>
      <c r="H1885" s="437" t="s">
        <v>1262</v>
      </c>
      <c r="I1885" s="437">
        <v>77</v>
      </c>
      <c r="J1885" s="437" t="s">
        <v>1270</v>
      </c>
      <c r="K1885" s="437" t="s">
        <v>1273</v>
      </c>
    </row>
    <row r="1886" spans="3:11">
      <c r="C1886" s="442">
        <v>106785.58</v>
      </c>
      <c r="D1886" s="442">
        <v>-5928.01</v>
      </c>
      <c r="E1886" s="437">
        <v>0.01</v>
      </c>
      <c r="F1886" s="437">
        <v>0</v>
      </c>
      <c r="G1886" s="437">
        <v>0.06</v>
      </c>
      <c r="H1886" s="437" t="s">
        <v>1262</v>
      </c>
      <c r="I1886" s="437">
        <v>77</v>
      </c>
      <c r="J1886" s="437" t="s">
        <v>1270</v>
      </c>
      <c r="K1886" s="437" t="s">
        <v>1273</v>
      </c>
    </row>
    <row r="1887" spans="3:11">
      <c r="C1887" s="442">
        <v>2623660.15</v>
      </c>
      <c r="D1887" s="442">
        <v>-82466.320000000007</v>
      </c>
      <c r="E1887" s="437">
        <v>0.35</v>
      </c>
      <c r="F1887" s="437">
        <v>-0.01</v>
      </c>
      <c r="G1887" s="437">
        <v>1.44</v>
      </c>
      <c r="H1887" s="437" t="s">
        <v>1262</v>
      </c>
      <c r="I1887" s="437">
        <v>77</v>
      </c>
      <c r="J1887" s="437" t="s">
        <v>1270</v>
      </c>
      <c r="K1887" s="437" t="s">
        <v>1274</v>
      </c>
    </row>
    <row r="1888" spans="3:11">
      <c r="C1888" s="442">
        <v>182555899.44</v>
      </c>
      <c r="D1888" s="442">
        <v>-943928.96</v>
      </c>
      <c r="E1888" s="437">
        <v>24.55</v>
      </c>
      <c r="F1888" s="437">
        <v>-0.13</v>
      </c>
      <c r="G1888" s="437">
        <v>100.41</v>
      </c>
      <c r="H1888" s="437" t="s">
        <v>1262</v>
      </c>
      <c r="I1888" s="437">
        <v>77</v>
      </c>
      <c r="J1888" s="437" t="s">
        <v>1270</v>
      </c>
      <c r="K1888" s="437" t="s">
        <v>1275</v>
      </c>
    </row>
    <row r="1889" spans="3:11">
      <c r="C1889" s="442">
        <v>219615056.59</v>
      </c>
      <c r="D1889" s="442">
        <v>-1771727.78</v>
      </c>
      <c r="E1889" s="437">
        <v>29.53</v>
      </c>
      <c r="F1889" s="437">
        <v>-0.24</v>
      </c>
      <c r="G1889" s="437">
        <v>120.79</v>
      </c>
      <c r="H1889" s="437" t="s">
        <v>1262</v>
      </c>
      <c r="I1889" s="437">
        <v>77</v>
      </c>
      <c r="J1889" s="437" t="s">
        <v>1270</v>
      </c>
      <c r="K1889" s="437" t="s">
        <v>1275</v>
      </c>
    </row>
    <row r="1890" spans="3:11">
      <c r="C1890" s="442">
        <v>43392383.579999998</v>
      </c>
      <c r="D1890" s="442">
        <v>-756978.08</v>
      </c>
      <c r="E1890" s="437">
        <v>5.84</v>
      </c>
      <c r="F1890" s="437">
        <v>-0.1</v>
      </c>
      <c r="G1890" s="437">
        <v>23.87</v>
      </c>
      <c r="H1890" s="437" t="s">
        <v>1262</v>
      </c>
      <c r="I1890" s="437">
        <v>77</v>
      </c>
      <c r="J1890" s="437" t="s">
        <v>1270</v>
      </c>
      <c r="K1890" s="437" t="s">
        <v>1275</v>
      </c>
    </row>
    <row r="1891" spans="3:11">
      <c r="C1891" s="442">
        <v>5966000</v>
      </c>
      <c r="D1891" s="442">
        <v>-85645.16</v>
      </c>
      <c r="E1891" s="437">
        <v>0.8</v>
      </c>
      <c r="F1891" s="437">
        <v>-0.01</v>
      </c>
      <c r="G1891" s="437">
        <v>3.28</v>
      </c>
      <c r="H1891" s="437" t="s">
        <v>1262</v>
      </c>
      <c r="I1891" s="437">
        <v>77</v>
      </c>
      <c r="J1891" s="437" t="s">
        <v>1270</v>
      </c>
      <c r="K1891" s="437" t="s">
        <v>1275</v>
      </c>
    </row>
    <row r="1892" spans="3:11">
      <c r="C1892" s="442">
        <v>287782.21000000002</v>
      </c>
      <c r="D1892" s="442">
        <v>-7865.05</v>
      </c>
      <c r="E1892" s="437">
        <v>0.04</v>
      </c>
      <c r="F1892" s="437">
        <v>0</v>
      </c>
      <c r="G1892" s="437">
        <v>0.16</v>
      </c>
      <c r="H1892" s="437" t="s">
        <v>1262</v>
      </c>
      <c r="I1892" s="437">
        <v>77</v>
      </c>
      <c r="J1892" s="437" t="s">
        <v>1270</v>
      </c>
      <c r="K1892" s="437" t="s">
        <v>1275</v>
      </c>
    </row>
    <row r="1893" spans="3:11">
      <c r="C1893" s="442">
        <v>34819251.960000001</v>
      </c>
      <c r="D1893" s="442">
        <v>-682848.48</v>
      </c>
      <c r="E1893" s="437">
        <v>4.68</v>
      </c>
      <c r="F1893" s="437">
        <v>-0.09</v>
      </c>
      <c r="G1893" s="437">
        <v>19.149999999999999</v>
      </c>
      <c r="H1893" s="437" t="s">
        <v>1262</v>
      </c>
      <c r="I1893" s="437">
        <v>77</v>
      </c>
      <c r="J1893" s="437" t="s">
        <v>1270</v>
      </c>
      <c r="K1893" s="437" t="s">
        <v>1275</v>
      </c>
    </row>
    <row r="1894" spans="3:11">
      <c r="C1894" s="442">
        <v>6457406.3399999999</v>
      </c>
      <c r="D1894" s="442">
        <v>-268137.24</v>
      </c>
      <c r="E1894" s="437">
        <v>0.87</v>
      </c>
      <c r="F1894" s="437">
        <v>-0.04</v>
      </c>
      <c r="G1894" s="437">
        <v>3.55</v>
      </c>
      <c r="H1894" s="437" t="s">
        <v>1262</v>
      </c>
      <c r="I1894" s="437">
        <v>77</v>
      </c>
      <c r="J1894" s="437" t="s">
        <v>1270</v>
      </c>
      <c r="K1894" s="437" t="s">
        <v>1275</v>
      </c>
    </row>
    <row r="1895" spans="3:11">
      <c r="C1895" s="442">
        <v>24454685.449999999</v>
      </c>
      <c r="D1895" s="442">
        <v>-1291750.1200000001</v>
      </c>
      <c r="E1895" s="437">
        <v>3.29</v>
      </c>
      <c r="F1895" s="437">
        <v>-0.17</v>
      </c>
      <c r="G1895" s="437">
        <v>13.45</v>
      </c>
      <c r="H1895" s="437" t="s">
        <v>1262</v>
      </c>
      <c r="I1895" s="437">
        <v>77</v>
      </c>
      <c r="J1895" s="437" t="s">
        <v>1270</v>
      </c>
      <c r="K1895" s="437" t="s">
        <v>1275</v>
      </c>
    </row>
    <row r="1896" spans="3:11">
      <c r="C1896" s="442">
        <v>9659565.1899999995</v>
      </c>
      <c r="D1896" s="442">
        <v>-409932.79</v>
      </c>
      <c r="E1896" s="437">
        <v>1.3</v>
      </c>
      <c r="F1896" s="437">
        <v>-0.06</v>
      </c>
      <c r="G1896" s="437">
        <v>5.31</v>
      </c>
      <c r="H1896" s="437" t="s">
        <v>1262</v>
      </c>
      <c r="I1896" s="437">
        <v>77</v>
      </c>
      <c r="J1896" s="437" t="s">
        <v>1270</v>
      </c>
      <c r="K1896" s="437" t="s">
        <v>1275</v>
      </c>
    </row>
    <row r="1897" spans="3:11">
      <c r="C1897" s="442">
        <v>1342439.91</v>
      </c>
      <c r="D1897" s="442">
        <v>-603497.9</v>
      </c>
      <c r="E1897" s="437">
        <v>0.18</v>
      </c>
      <c r="F1897" s="437">
        <v>-0.08</v>
      </c>
      <c r="G1897" s="437">
        <v>0.74</v>
      </c>
      <c r="H1897" s="437" t="s">
        <v>1262</v>
      </c>
      <c r="I1897" s="437">
        <v>77</v>
      </c>
      <c r="J1897" s="437" t="s">
        <v>1270</v>
      </c>
      <c r="K1897" s="437" t="s">
        <v>1275</v>
      </c>
    </row>
    <row r="1898" spans="3:11">
      <c r="C1898" s="437">
        <v>268.47000000000003</v>
      </c>
      <c r="D1898" s="437">
        <v>-1.46</v>
      </c>
      <c r="E1898" s="437">
        <v>0</v>
      </c>
      <c r="F1898" s="437">
        <v>0</v>
      </c>
      <c r="G1898" s="437">
        <v>0</v>
      </c>
      <c r="H1898" s="437" t="s">
        <v>1262</v>
      </c>
      <c r="I1898" s="437">
        <v>77</v>
      </c>
      <c r="J1898" s="437" t="s">
        <v>1276</v>
      </c>
      <c r="K1898" s="437" t="s">
        <v>1277</v>
      </c>
    </row>
    <row r="1899" spans="3:11">
      <c r="C1899" s="442">
        <v>244709.9</v>
      </c>
      <c r="D1899" s="442">
        <v>-5302.73</v>
      </c>
      <c r="E1899" s="437">
        <v>0.03</v>
      </c>
      <c r="F1899" s="437">
        <v>0</v>
      </c>
      <c r="G1899" s="437">
        <v>0.13</v>
      </c>
      <c r="H1899" s="437" t="s">
        <v>1262</v>
      </c>
      <c r="I1899" s="437">
        <v>77</v>
      </c>
      <c r="J1899" s="437" t="s">
        <v>1276</v>
      </c>
      <c r="K1899" s="437" t="s">
        <v>1277</v>
      </c>
    </row>
    <row r="1900" spans="3:11">
      <c r="C1900" s="442">
        <v>957887.57</v>
      </c>
      <c r="D1900" s="442">
        <v>-19035.419999999998</v>
      </c>
      <c r="E1900" s="437">
        <v>0.13</v>
      </c>
      <c r="F1900" s="437">
        <v>0</v>
      </c>
      <c r="G1900" s="437">
        <v>4.7</v>
      </c>
      <c r="H1900" s="437" t="s">
        <v>1262</v>
      </c>
      <c r="I1900" s="437">
        <v>78</v>
      </c>
      <c r="J1900" s="437" t="s">
        <v>1278</v>
      </c>
      <c r="K1900" s="437" t="s">
        <v>1279</v>
      </c>
    </row>
    <row r="1901" spans="3:11">
      <c r="C1901" s="442">
        <v>113409.4</v>
      </c>
      <c r="D1901" s="442">
        <v>-2352.4699999999998</v>
      </c>
      <c r="E1901" s="437">
        <v>0.02</v>
      </c>
      <c r="F1901" s="437">
        <v>0</v>
      </c>
      <c r="G1901" s="437">
        <v>0.56000000000000005</v>
      </c>
      <c r="H1901" s="437" t="s">
        <v>1262</v>
      </c>
      <c r="I1901" s="437">
        <v>78</v>
      </c>
      <c r="J1901" s="437" t="s">
        <v>1278</v>
      </c>
      <c r="K1901" s="437" t="s">
        <v>1279</v>
      </c>
    </row>
    <row r="1902" spans="3:11">
      <c r="C1902" s="442">
        <v>5637.5</v>
      </c>
      <c r="D1902" s="442">
        <v>-5637.5</v>
      </c>
      <c r="E1902" s="437">
        <v>0</v>
      </c>
      <c r="F1902" s="437">
        <v>0</v>
      </c>
      <c r="G1902" s="437">
        <v>0.03</v>
      </c>
      <c r="H1902" s="437" t="s">
        <v>1262</v>
      </c>
      <c r="I1902" s="437">
        <v>78</v>
      </c>
      <c r="J1902" s="437" t="s">
        <v>1278</v>
      </c>
      <c r="K1902" s="437" t="s">
        <v>1279</v>
      </c>
    </row>
    <row r="1903" spans="3:11">
      <c r="C1903" s="442">
        <v>151126.84</v>
      </c>
      <c r="D1903" s="442">
        <v>-144447.79999999999</v>
      </c>
      <c r="E1903" s="437">
        <v>0.02</v>
      </c>
      <c r="F1903" s="437">
        <v>-0.02</v>
      </c>
      <c r="G1903" s="437">
        <v>0.74</v>
      </c>
      <c r="H1903" s="437" t="s">
        <v>1262</v>
      </c>
      <c r="I1903" s="437">
        <v>78</v>
      </c>
      <c r="J1903" s="437" t="s">
        <v>1278</v>
      </c>
      <c r="K1903" s="437" t="s">
        <v>1279</v>
      </c>
    </row>
    <row r="1904" spans="3:11">
      <c r="C1904" s="442">
        <v>4738847.8499999996</v>
      </c>
      <c r="D1904" s="442">
        <v>-26298.76</v>
      </c>
      <c r="E1904" s="437">
        <v>0.64</v>
      </c>
      <c r="F1904" s="437">
        <v>0</v>
      </c>
      <c r="G1904" s="437">
        <v>23.27</v>
      </c>
      <c r="H1904" s="437" t="s">
        <v>1262</v>
      </c>
      <c r="I1904" s="437">
        <v>78</v>
      </c>
      <c r="J1904" s="437" t="s">
        <v>1280</v>
      </c>
      <c r="K1904" s="437" t="s">
        <v>1281</v>
      </c>
    </row>
    <row r="1905" spans="3:11">
      <c r="C1905" s="442">
        <v>56463.519999999997</v>
      </c>
      <c r="D1905" s="437">
        <v>-699.46</v>
      </c>
      <c r="E1905" s="437">
        <v>0.01</v>
      </c>
      <c r="F1905" s="437">
        <v>0</v>
      </c>
      <c r="G1905" s="437">
        <v>0.28000000000000003</v>
      </c>
      <c r="H1905" s="437" t="s">
        <v>1262</v>
      </c>
      <c r="I1905" s="437">
        <v>78</v>
      </c>
      <c r="J1905" s="437" t="s">
        <v>1280</v>
      </c>
      <c r="K1905" s="437" t="s">
        <v>1281</v>
      </c>
    </row>
    <row r="1906" spans="3:11">
      <c r="C1906" s="442">
        <v>103000.18</v>
      </c>
      <c r="D1906" s="442">
        <v>-1102.21</v>
      </c>
      <c r="E1906" s="437">
        <v>0.01</v>
      </c>
      <c r="F1906" s="437">
        <v>0</v>
      </c>
      <c r="G1906" s="437">
        <v>0.51</v>
      </c>
      <c r="H1906" s="437" t="s">
        <v>1262</v>
      </c>
      <c r="I1906" s="437">
        <v>78</v>
      </c>
      <c r="J1906" s="437" t="s">
        <v>1280</v>
      </c>
      <c r="K1906" s="437" t="s">
        <v>1281</v>
      </c>
    </row>
    <row r="1907" spans="3:11">
      <c r="C1907" s="442">
        <v>110403.61</v>
      </c>
      <c r="D1907" s="442">
        <v>-2669.8</v>
      </c>
      <c r="E1907" s="437">
        <v>0.01</v>
      </c>
      <c r="F1907" s="437">
        <v>0</v>
      </c>
      <c r="G1907" s="437">
        <v>0.54</v>
      </c>
      <c r="H1907" s="437" t="s">
        <v>1262</v>
      </c>
      <c r="I1907" s="437">
        <v>78</v>
      </c>
      <c r="J1907" s="437" t="s">
        <v>1280</v>
      </c>
      <c r="K1907" s="437" t="s">
        <v>1281</v>
      </c>
    </row>
    <row r="1908" spans="3:11">
      <c r="C1908" s="442">
        <v>914178.79</v>
      </c>
      <c r="D1908" s="442">
        <v>-19230</v>
      </c>
      <c r="E1908" s="437">
        <v>0.12</v>
      </c>
      <c r="F1908" s="437">
        <v>0</v>
      </c>
      <c r="G1908" s="437">
        <v>4.49</v>
      </c>
      <c r="H1908" s="437" t="s">
        <v>1262</v>
      </c>
      <c r="I1908" s="437">
        <v>78</v>
      </c>
      <c r="J1908" s="437" t="s">
        <v>1280</v>
      </c>
      <c r="K1908" s="437" t="s">
        <v>1281</v>
      </c>
    </row>
    <row r="1909" spans="3:11">
      <c r="C1909" s="442">
        <v>2666.71</v>
      </c>
      <c r="D1909" s="437">
        <v>-264.7</v>
      </c>
      <c r="E1909" s="437">
        <v>0</v>
      </c>
      <c r="F1909" s="437">
        <v>0</v>
      </c>
      <c r="G1909" s="437">
        <v>0.01</v>
      </c>
      <c r="H1909" s="437" t="s">
        <v>1262</v>
      </c>
      <c r="I1909" s="437">
        <v>78</v>
      </c>
      <c r="J1909" s="437" t="s">
        <v>1282</v>
      </c>
      <c r="K1909" s="437" t="s">
        <v>1283</v>
      </c>
    </row>
    <row r="1910" spans="3:11">
      <c r="C1910" s="442">
        <v>2591388.7599999998</v>
      </c>
      <c r="D1910" s="442">
        <v>-130958.02</v>
      </c>
      <c r="E1910" s="437">
        <v>0.35</v>
      </c>
      <c r="F1910" s="437">
        <v>-0.02</v>
      </c>
      <c r="G1910" s="437">
        <v>12.72</v>
      </c>
      <c r="H1910" s="437" t="s">
        <v>1262</v>
      </c>
      <c r="I1910" s="437">
        <v>78</v>
      </c>
      <c r="J1910" s="437" t="s">
        <v>1282</v>
      </c>
      <c r="K1910" s="437" t="s">
        <v>1283</v>
      </c>
    </row>
    <row r="1911" spans="3:11">
      <c r="C1911" s="442">
        <v>177227.28</v>
      </c>
      <c r="D1911" s="442">
        <v>-4707.1899999999996</v>
      </c>
      <c r="E1911" s="437">
        <v>0.02</v>
      </c>
      <c r="F1911" s="437">
        <v>0</v>
      </c>
      <c r="G1911" s="437">
        <v>0.15</v>
      </c>
      <c r="H1911" s="437" t="s">
        <v>1262</v>
      </c>
      <c r="I1911" s="437">
        <v>79</v>
      </c>
      <c r="J1911" s="437" t="s">
        <v>1284</v>
      </c>
      <c r="K1911" s="437" t="s">
        <v>1285</v>
      </c>
    </row>
    <row r="1912" spans="3:11">
      <c r="C1912" s="442">
        <v>21208290.050000001</v>
      </c>
      <c r="D1912" s="442">
        <v>-1373081.04</v>
      </c>
      <c r="E1912" s="437">
        <v>2.85</v>
      </c>
      <c r="F1912" s="437">
        <v>-0.18</v>
      </c>
      <c r="G1912" s="437">
        <v>18.239999999999998</v>
      </c>
      <c r="H1912" s="437" t="s">
        <v>1262</v>
      </c>
      <c r="I1912" s="437">
        <v>79</v>
      </c>
      <c r="J1912" s="437" t="s">
        <v>1284</v>
      </c>
      <c r="K1912" s="437" t="s">
        <v>1285</v>
      </c>
    </row>
    <row r="1913" spans="3:11">
      <c r="C1913" s="442">
        <v>60040.02</v>
      </c>
      <c r="D1913" s="437">
        <v>-191.38</v>
      </c>
      <c r="E1913" s="437">
        <v>0.01</v>
      </c>
      <c r="F1913" s="437">
        <v>0</v>
      </c>
      <c r="G1913" s="437">
        <v>0.05</v>
      </c>
      <c r="H1913" s="437" t="s">
        <v>1262</v>
      </c>
      <c r="I1913" s="437">
        <v>79</v>
      </c>
      <c r="J1913" s="437" t="s">
        <v>1284</v>
      </c>
      <c r="K1913" s="437" t="s">
        <v>1286</v>
      </c>
    </row>
    <row r="1914" spans="3:11">
      <c r="C1914" s="442">
        <v>27525.74</v>
      </c>
      <c r="D1914" s="437">
        <v>-105.66</v>
      </c>
      <c r="E1914" s="437">
        <v>0</v>
      </c>
      <c r="F1914" s="437">
        <v>0</v>
      </c>
      <c r="G1914" s="437">
        <v>0.02</v>
      </c>
      <c r="H1914" s="437" t="s">
        <v>1262</v>
      </c>
      <c r="I1914" s="437">
        <v>79</v>
      </c>
      <c r="J1914" s="437" t="s">
        <v>1287</v>
      </c>
      <c r="K1914" s="437" t="s">
        <v>1288</v>
      </c>
    </row>
    <row r="1915" spans="3:11">
      <c r="C1915" s="442">
        <v>2171.61</v>
      </c>
      <c r="D1915" s="437">
        <v>-187.99</v>
      </c>
      <c r="E1915" s="437">
        <v>0</v>
      </c>
      <c r="F1915" s="437">
        <v>0</v>
      </c>
      <c r="G1915" s="437">
        <v>0</v>
      </c>
      <c r="H1915" s="437" t="s">
        <v>1262</v>
      </c>
      <c r="I1915" s="437">
        <v>79</v>
      </c>
      <c r="J1915" s="437" t="s">
        <v>1287</v>
      </c>
      <c r="K1915" s="437" t="s">
        <v>1288</v>
      </c>
    </row>
    <row r="1916" spans="3:11">
      <c r="C1916" s="442">
        <v>3660298.48</v>
      </c>
      <c r="D1916" s="442">
        <v>-27416.59</v>
      </c>
      <c r="E1916" s="437">
        <v>0.49</v>
      </c>
      <c r="F1916" s="437">
        <v>0</v>
      </c>
      <c r="G1916" s="437">
        <v>16.91</v>
      </c>
      <c r="H1916" s="437" t="s">
        <v>1262</v>
      </c>
      <c r="I1916" s="437">
        <v>80</v>
      </c>
      <c r="J1916" s="437" t="s">
        <v>1289</v>
      </c>
      <c r="K1916" s="437" t="s">
        <v>1290</v>
      </c>
    </row>
    <row r="1917" spans="3:11">
      <c r="C1917" s="442">
        <v>107163.04</v>
      </c>
      <c r="D1917" s="442">
        <v>-1499.6</v>
      </c>
      <c r="E1917" s="437">
        <v>0.01</v>
      </c>
      <c r="F1917" s="437">
        <v>0</v>
      </c>
      <c r="G1917" s="437">
        <v>0.5</v>
      </c>
      <c r="H1917" s="437" t="s">
        <v>1262</v>
      </c>
      <c r="I1917" s="437">
        <v>80</v>
      </c>
      <c r="J1917" s="437" t="s">
        <v>1289</v>
      </c>
      <c r="K1917" s="437" t="s">
        <v>1290</v>
      </c>
    </row>
    <row r="1918" spans="3:11">
      <c r="C1918" s="442">
        <v>1759884.84</v>
      </c>
      <c r="D1918" s="442">
        <v>-35264.620000000003</v>
      </c>
      <c r="E1918" s="437">
        <v>0.24</v>
      </c>
      <c r="F1918" s="437">
        <v>0</v>
      </c>
      <c r="G1918" s="437">
        <v>8.1300000000000008</v>
      </c>
      <c r="H1918" s="437" t="s">
        <v>1262</v>
      </c>
      <c r="I1918" s="437">
        <v>80</v>
      </c>
      <c r="J1918" s="437" t="s">
        <v>1289</v>
      </c>
      <c r="K1918" s="437" t="s">
        <v>1290</v>
      </c>
    </row>
    <row r="1919" spans="3:11">
      <c r="C1919" s="442">
        <v>21082.67</v>
      </c>
      <c r="D1919" s="442">
        <v>-21081.86</v>
      </c>
      <c r="E1919" s="437">
        <v>0</v>
      </c>
      <c r="F1919" s="437">
        <v>0</v>
      </c>
      <c r="G1919" s="437">
        <v>0.1</v>
      </c>
      <c r="H1919" s="437" t="s">
        <v>1262</v>
      </c>
      <c r="I1919" s="437">
        <v>80</v>
      </c>
      <c r="J1919" s="437" t="s">
        <v>1289</v>
      </c>
      <c r="K1919" s="437" t="s">
        <v>1290</v>
      </c>
    </row>
    <row r="1920" spans="3:11">
      <c r="C1920" s="442">
        <v>1826699.38</v>
      </c>
      <c r="D1920" s="442">
        <v>-12953.28</v>
      </c>
      <c r="E1920" s="437">
        <v>0.25</v>
      </c>
      <c r="F1920" s="437">
        <v>0</v>
      </c>
      <c r="G1920" s="437">
        <v>8.44</v>
      </c>
      <c r="H1920" s="437" t="s">
        <v>1262</v>
      </c>
      <c r="I1920" s="437">
        <v>80</v>
      </c>
      <c r="J1920" s="437" t="s">
        <v>1291</v>
      </c>
      <c r="K1920" s="437" t="s">
        <v>1292</v>
      </c>
    </row>
    <row r="1921" spans="3:11">
      <c r="C1921" s="442">
        <v>235006.8</v>
      </c>
      <c r="D1921" s="437">
        <v>-571.84</v>
      </c>
      <c r="E1921" s="437">
        <v>0.03</v>
      </c>
      <c r="F1921" s="437">
        <v>0</v>
      </c>
      <c r="G1921" s="437">
        <v>1.0900000000000001</v>
      </c>
      <c r="H1921" s="437" t="s">
        <v>1262</v>
      </c>
      <c r="I1921" s="437">
        <v>80</v>
      </c>
      <c r="J1921" s="437" t="s">
        <v>1291</v>
      </c>
      <c r="K1921" s="437" t="s">
        <v>1292</v>
      </c>
    </row>
    <row r="1922" spans="3:11">
      <c r="C1922" s="442">
        <v>103533.5</v>
      </c>
      <c r="D1922" s="442">
        <v>-2670.21</v>
      </c>
      <c r="E1922" s="437">
        <v>0.01</v>
      </c>
      <c r="F1922" s="437">
        <v>0</v>
      </c>
      <c r="G1922" s="437">
        <v>0.48</v>
      </c>
      <c r="H1922" s="437" t="s">
        <v>1262</v>
      </c>
      <c r="I1922" s="437">
        <v>80</v>
      </c>
      <c r="J1922" s="437" t="s">
        <v>1291</v>
      </c>
      <c r="K1922" s="437" t="s">
        <v>1292</v>
      </c>
    </row>
    <row r="1923" spans="3:11">
      <c r="C1923" s="442">
        <v>12972772.34</v>
      </c>
      <c r="D1923" s="442">
        <v>-75543.710000000006</v>
      </c>
      <c r="E1923" s="437">
        <v>1.74</v>
      </c>
      <c r="F1923" s="437">
        <v>-0.01</v>
      </c>
      <c r="G1923" s="437">
        <v>148.80000000000001</v>
      </c>
      <c r="H1923" s="437" t="s">
        <v>1262</v>
      </c>
      <c r="I1923" s="437">
        <v>81</v>
      </c>
      <c r="J1923" s="437" t="s">
        <v>1293</v>
      </c>
      <c r="K1923" s="437" t="s">
        <v>1294</v>
      </c>
    </row>
    <row r="1924" spans="3:11">
      <c r="C1924" s="442">
        <v>3382363.2</v>
      </c>
      <c r="D1924" s="442">
        <v>-40045.57</v>
      </c>
      <c r="E1924" s="437">
        <v>0.45</v>
      </c>
      <c r="F1924" s="437">
        <v>-0.01</v>
      </c>
      <c r="G1924" s="437">
        <v>38.799999999999997</v>
      </c>
      <c r="H1924" s="437" t="s">
        <v>1262</v>
      </c>
      <c r="I1924" s="437">
        <v>81</v>
      </c>
      <c r="J1924" s="437" t="s">
        <v>1293</v>
      </c>
      <c r="K1924" s="437" t="s">
        <v>1294</v>
      </c>
    </row>
    <row r="1925" spans="3:11">
      <c r="C1925" s="442">
        <v>3590666.01</v>
      </c>
      <c r="D1925" s="442">
        <v>-18727.740000000002</v>
      </c>
      <c r="E1925" s="437">
        <v>0.48</v>
      </c>
      <c r="F1925" s="437">
        <v>0</v>
      </c>
      <c r="G1925" s="437">
        <v>41.18</v>
      </c>
      <c r="H1925" s="437" t="s">
        <v>1262</v>
      </c>
      <c r="I1925" s="437">
        <v>81</v>
      </c>
      <c r="J1925" s="437" t="s">
        <v>1293</v>
      </c>
      <c r="K1925" s="437" t="s">
        <v>1294</v>
      </c>
    </row>
    <row r="1926" spans="3:11">
      <c r="C1926" s="442">
        <v>3279628.11</v>
      </c>
      <c r="D1926" s="442">
        <v>-58863.05</v>
      </c>
      <c r="E1926" s="437">
        <v>0.44</v>
      </c>
      <c r="F1926" s="437">
        <v>-0.01</v>
      </c>
      <c r="G1926" s="437">
        <v>37.619999999999997</v>
      </c>
      <c r="H1926" s="437" t="s">
        <v>1262</v>
      </c>
      <c r="I1926" s="437">
        <v>81</v>
      </c>
      <c r="J1926" s="437" t="s">
        <v>1293</v>
      </c>
      <c r="K1926" s="437" t="s">
        <v>1294</v>
      </c>
    </row>
    <row r="1927" spans="3:11">
      <c r="C1927" s="442">
        <v>3075159.05</v>
      </c>
      <c r="D1927" s="442">
        <v>-67634.91</v>
      </c>
      <c r="E1927" s="437">
        <v>0.41</v>
      </c>
      <c r="F1927" s="437">
        <v>-0.01</v>
      </c>
      <c r="G1927" s="437">
        <v>35.270000000000003</v>
      </c>
      <c r="H1927" s="437" t="s">
        <v>1262</v>
      </c>
      <c r="I1927" s="437">
        <v>81</v>
      </c>
      <c r="J1927" s="437" t="s">
        <v>1293</v>
      </c>
      <c r="K1927" s="437" t="s">
        <v>1294</v>
      </c>
    </row>
    <row r="1928" spans="3:11">
      <c r="C1928" s="442">
        <v>291039.71999999997</v>
      </c>
      <c r="D1928" s="442">
        <v>-4787.18</v>
      </c>
      <c r="E1928" s="437">
        <v>0.04</v>
      </c>
      <c r="F1928" s="437">
        <v>0</v>
      </c>
      <c r="G1928" s="437">
        <v>3.34</v>
      </c>
      <c r="H1928" s="437" t="s">
        <v>1262</v>
      </c>
      <c r="I1928" s="437">
        <v>81</v>
      </c>
      <c r="J1928" s="437" t="s">
        <v>1293</v>
      </c>
      <c r="K1928" s="437" t="s">
        <v>1294</v>
      </c>
    </row>
    <row r="1929" spans="3:11">
      <c r="C1929" s="442">
        <v>1247078.54</v>
      </c>
      <c r="D1929" s="442">
        <v>-52111.77</v>
      </c>
      <c r="E1929" s="437">
        <v>0.17</v>
      </c>
      <c r="F1929" s="437">
        <v>-0.01</v>
      </c>
      <c r="G1929" s="437">
        <v>14.3</v>
      </c>
      <c r="H1929" s="437" t="s">
        <v>1262</v>
      </c>
      <c r="I1929" s="437">
        <v>81</v>
      </c>
      <c r="J1929" s="437" t="s">
        <v>1293</v>
      </c>
      <c r="K1929" s="437" t="s">
        <v>1294</v>
      </c>
    </row>
    <row r="1930" spans="3:11">
      <c r="C1930" s="442">
        <v>653462.62</v>
      </c>
      <c r="D1930" s="442">
        <v>-13865.58</v>
      </c>
      <c r="E1930" s="437">
        <v>0.09</v>
      </c>
      <c r="F1930" s="437">
        <v>0</v>
      </c>
      <c r="G1930" s="437">
        <v>7.5</v>
      </c>
      <c r="H1930" s="437" t="s">
        <v>1262</v>
      </c>
      <c r="I1930" s="437">
        <v>81</v>
      </c>
      <c r="J1930" s="437" t="s">
        <v>1293</v>
      </c>
      <c r="K1930" s="437" t="s">
        <v>1294</v>
      </c>
    </row>
    <row r="1931" spans="3:11">
      <c r="C1931" s="442">
        <v>14698682.789999999</v>
      </c>
      <c r="D1931" s="442">
        <v>-164857.85999999999</v>
      </c>
      <c r="E1931" s="437">
        <v>1.98</v>
      </c>
      <c r="F1931" s="437">
        <v>-0.02</v>
      </c>
      <c r="G1931" s="437">
        <v>168.59</v>
      </c>
      <c r="H1931" s="437" t="s">
        <v>1262</v>
      </c>
      <c r="I1931" s="437">
        <v>81</v>
      </c>
      <c r="J1931" s="437" t="s">
        <v>1295</v>
      </c>
      <c r="K1931" s="437" t="s">
        <v>1296</v>
      </c>
    </row>
    <row r="1932" spans="3:11">
      <c r="C1932" s="442">
        <v>572042</v>
      </c>
      <c r="D1932" s="442">
        <v>-2197.31</v>
      </c>
      <c r="E1932" s="437">
        <v>0.08</v>
      </c>
      <c r="F1932" s="437">
        <v>0</v>
      </c>
      <c r="G1932" s="437">
        <v>6.56</v>
      </c>
      <c r="H1932" s="437" t="s">
        <v>1262</v>
      </c>
      <c r="I1932" s="437">
        <v>81</v>
      </c>
      <c r="J1932" s="437" t="s">
        <v>1295</v>
      </c>
      <c r="K1932" s="437" t="s">
        <v>1296</v>
      </c>
    </row>
    <row r="1933" spans="3:11">
      <c r="C1933" s="442">
        <v>1657636.03</v>
      </c>
      <c r="D1933" s="442">
        <v>-6148.92</v>
      </c>
      <c r="E1933" s="437">
        <v>0.22</v>
      </c>
      <c r="F1933" s="437">
        <v>0</v>
      </c>
      <c r="G1933" s="437">
        <v>19.010000000000002</v>
      </c>
      <c r="H1933" s="437" t="s">
        <v>1262</v>
      </c>
      <c r="I1933" s="437">
        <v>81</v>
      </c>
      <c r="J1933" s="437" t="s">
        <v>1295</v>
      </c>
      <c r="K1933" s="437" t="s">
        <v>1296</v>
      </c>
    </row>
    <row r="1934" spans="3:11">
      <c r="C1934" s="442">
        <v>24509550.34</v>
      </c>
      <c r="D1934" s="442">
        <v>-420246.24</v>
      </c>
      <c r="E1934" s="437">
        <v>3.3</v>
      </c>
      <c r="F1934" s="437">
        <v>-0.06</v>
      </c>
      <c r="G1934" s="437">
        <v>281.12</v>
      </c>
      <c r="H1934" s="437" t="s">
        <v>1262</v>
      </c>
      <c r="I1934" s="437">
        <v>81</v>
      </c>
      <c r="J1934" s="437" t="s">
        <v>1295</v>
      </c>
      <c r="K1934" s="437" t="s">
        <v>1296</v>
      </c>
    </row>
    <row r="1935" spans="3:11">
      <c r="C1935" s="442">
        <v>189266.5</v>
      </c>
      <c r="D1935" s="442">
        <v>-4208.72</v>
      </c>
      <c r="E1935" s="437">
        <v>0.03</v>
      </c>
      <c r="F1935" s="437">
        <v>0</v>
      </c>
      <c r="G1935" s="437">
        <v>2.17</v>
      </c>
      <c r="H1935" s="437" t="s">
        <v>1262</v>
      </c>
      <c r="I1935" s="437">
        <v>81</v>
      </c>
      <c r="J1935" s="437" t="s">
        <v>1295</v>
      </c>
      <c r="K1935" s="437" t="s">
        <v>1296</v>
      </c>
    </row>
    <row r="1936" spans="3:11">
      <c r="C1936" s="442">
        <v>5607553</v>
      </c>
      <c r="D1936" s="442">
        <v>-406143.74</v>
      </c>
      <c r="E1936" s="437">
        <v>0.75</v>
      </c>
      <c r="F1936" s="437">
        <v>-0.05</v>
      </c>
      <c r="G1936" s="437">
        <v>64.319999999999993</v>
      </c>
      <c r="H1936" s="437" t="s">
        <v>1262</v>
      </c>
      <c r="I1936" s="437">
        <v>81</v>
      </c>
      <c r="J1936" s="437" t="s">
        <v>1295</v>
      </c>
      <c r="K1936" s="437" t="s">
        <v>1296</v>
      </c>
    </row>
    <row r="1937" spans="3:11">
      <c r="C1937" s="442">
        <v>6708207.9400000004</v>
      </c>
      <c r="D1937" s="442">
        <v>-18461.77</v>
      </c>
      <c r="E1937" s="437">
        <v>0.9</v>
      </c>
      <c r="F1937" s="437">
        <v>0</v>
      </c>
      <c r="G1937" s="437">
        <v>76.94</v>
      </c>
      <c r="H1937" s="437" t="s">
        <v>1262</v>
      </c>
      <c r="I1937" s="437">
        <v>81</v>
      </c>
      <c r="J1937" s="437" t="s">
        <v>1295</v>
      </c>
      <c r="K1937" s="437" t="s">
        <v>1297</v>
      </c>
    </row>
    <row r="1938" spans="3:11">
      <c r="C1938" s="442">
        <v>310610.32</v>
      </c>
      <c r="D1938" s="442">
        <v>-1792.65</v>
      </c>
      <c r="E1938" s="437">
        <v>0.04</v>
      </c>
      <c r="F1938" s="437">
        <v>0</v>
      </c>
      <c r="G1938" s="437">
        <v>3.56</v>
      </c>
      <c r="H1938" s="437" t="s">
        <v>1262</v>
      </c>
      <c r="I1938" s="437">
        <v>81</v>
      </c>
      <c r="J1938" s="437" t="s">
        <v>1295</v>
      </c>
      <c r="K1938" s="437" t="s">
        <v>1297</v>
      </c>
    </row>
    <row r="1939" spans="3:11">
      <c r="C1939" s="442">
        <v>4232131.22</v>
      </c>
      <c r="D1939" s="442">
        <v>-13096.36</v>
      </c>
      <c r="E1939" s="437">
        <v>0.56999999999999995</v>
      </c>
      <c r="F1939" s="437">
        <v>0</v>
      </c>
      <c r="G1939" s="437">
        <v>48.54</v>
      </c>
      <c r="H1939" s="437" t="s">
        <v>1262</v>
      </c>
      <c r="I1939" s="437">
        <v>81</v>
      </c>
      <c r="J1939" s="437" t="s">
        <v>1295</v>
      </c>
      <c r="K1939" s="437" t="s">
        <v>1297</v>
      </c>
    </row>
    <row r="1940" spans="3:11">
      <c r="C1940" s="442">
        <v>192526.02</v>
      </c>
      <c r="D1940" s="442">
        <v>-4687.4799999999996</v>
      </c>
      <c r="E1940" s="437">
        <v>0.03</v>
      </c>
      <c r="F1940" s="437">
        <v>0</v>
      </c>
      <c r="G1940" s="437">
        <v>2.21</v>
      </c>
      <c r="H1940" s="437" t="s">
        <v>1262</v>
      </c>
      <c r="I1940" s="437">
        <v>81</v>
      </c>
      <c r="J1940" s="437" t="s">
        <v>1295</v>
      </c>
      <c r="K1940" s="437" t="s">
        <v>1297</v>
      </c>
    </row>
    <row r="1941" spans="3:11">
      <c r="C1941" s="442">
        <v>39931.94</v>
      </c>
      <c r="D1941" s="442">
        <v>-1148.55</v>
      </c>
      <c r="E1941" s="437">
        <v>0.01</v>
      </c>
      <c r="F1941" s="437">
        <v>0</v>
      </c>
      <c r="G1941" s="437">
        <v>0.46</v>
      </c>
      <c r="H1941" s="437" t="s">
        <v>1262</v>
      </c>
      <c r="I1941" s="437">
        <v>81</v>
      </c>
      <c r="J1941" s="437" t="s">
        <v>1295</v>
      </c>
      <c r="K1941" s="437" t="s">
        <v>1297</v>
      </c>
    </row>
    <row r="1942" spans="3:11">
      <c r="C1942" s="442">
        <v>590228.52</v>
      </c>
      <c r="D1942" s="442">
        <v>-2371.1799999999998</v>
      </c>
      <c r="E1942" s="437">
        <v>0.08</v>
      </c>
      <c r="F1942" s="437">
        <v>0</v>
      </c>
      <c r="G1942" s="437">
        <v>6.77</v>
      </c>
      <c r="H1942" s="437" t="s">
        <v>1262</v>
      </c>
      <c r="I1942" s="437">
        <v>81</v>
      </c>
      <c r="J1942" s="437" t="s">
        <v>1295</v>
      </c>
      <c r="K1942" s="437" t="s">
        <v>1298</v>
      </c>
    </row>
    <row r="1943" spans="3:11">
      <c r="C1943" s="442">
        <v>3594106.8</v>
      </c>
      <c r="D1943" s="442">
        <v>-10650.25</v>
      </c>
      <c r="E1943" s="437">
        <v>0.48</v>
      </c>
      <c r="F1943" s="437">
        <v>0</v>
      </c>
      <c r="G1943" s="437">
        <v>41.22</v>
      </c>
      <c r="H1943" s="437" t="s">
        <v>1262</v>
      </c>
      <c r="I1943" s="437">
        <v>81</v>
      </c>
      <c r="J1943" s="437" t="s">
        <v>1295</v>
      </c>
      <c r="K1943" s="437" t="s">
        <v>1298</v>
      </c>
    </row>
    <row r="1944" spans="3:11">
      <c r="C1944" s="442">
        <v>560346.51</v>
      </c>
      <c r="D1944" s="442">
        <v>-9892.34</v>
      </c>
      <c r="E1944" s="437">
        <v>0.08</v>
      </c>
      <c r="F1944" s="437">
        <v>0</v>
      </c>
      <c r="G1944" s="437">
        <v>6.43</v>
      </c>
      <c r="H1944" s="437" t="s">
        <v>1262</v>
      </c>
      <c r="I1944" s="437">
        <v>81</v>
      </c>
      <c r="J1944" s="437" t="s">
        <v>1295</v>
      </c>
      <c r="K1944" s="437" t="s">
        <v>1298</v>
      </c>
    </row>
    <row r="1945" spans="3:11">
      <c r="C1945" s="442">
        <v>105677.09</v>
      </c>
      <c r="D1945" s="442">
        <v>-7811.61</v>
      </c>
      <c r="E1945" s="437">
        <v>0.01</v>
      </c>
      <c r="F1945" s="437">
        <v>0</v>
      </c>
      <c r="G1945" s="437">
        <v>1.21</v>
      </c>
      <c r="H1945" s="437" t="s">
        <v>1262</v>
      </c>
      <c r="I1945" s="437">
        <v>81</v>
      </c>
      <c r="J1945" s="437" t="s">
        <v>1295</v>
      </c>
      <c r="K1945" s="437" t="s">
        <v>1298</v>
      </c>
    </row>
    <row r="1946" spans="3:11">
      <c r="C1946" s="442">
        <v>35306048.890000001</v>
      </c>
      <c r="D1946" s="442">
        <v>-158117.18</v>
      </c>
      <c r="E1946" s="437">
        <v>4.75</v>
      </c>
      <c r="F1946" s="437">
        <v>-0.02</v>
      </c>
      <c r="G1946" s="437">
        <v>404.96</v>
      </c>
      <c r="H1946" s="437" t="s">
        <v>1262</v>
      </c>
      <c r="I1946" s="437">
        <v>81</v>
      </c>
      <c r="J1946" s="437" t="s">
        <v>1299</v>
      </c>
      <c r="K1946" s="437" t="s">
        <v>1300</v>
      </c>
    </row>
    <row r="1947" spans="3:11">
      <c r="C1947" s="442">
        <v>22990708.870000001</v>
      </c>
      <c r="D1947" s="442">
        <v>-104792.66</v>
      </c>
      <c r="E1947" s="437">
        <v>3.09</v>
      </c>
      <c r="F1947" s="437">
        <v>-0.01</v>
      </c>
      <c r="G1947" s="437">
        <v>263.7</v>
      </c>
      <c r="H1947" s="437" t="s">
        <v>1262</v>
      </c>
      <c r="I1947" s="437">
        <v>81</v>
      </c>
      <c r="J1947" s="437" t="s">
        <v>1299</v>
      </c>
      <c r="K1947" s="437" t="s">
        <v>1300</v>
      </c>
    </row>
    <row r="1948" spans="3:11">
      <c r="C1948" s="442">
        <v>16045200.039999999</v>
      </c>
      <c r="D1948" s="442">
        <v>-264401.48</v>
      </c>
      <c r="E1948" s="437">
        <v>2.16</v>
      </c>
      <c r="F1948" s="437">
        <v>-0.04</v>
      </c>
      <c r="G1948" s="437">
        <v>184.04</v>
      </c>
      <c r="H1948" s="437" t="s">
        <v>1262</v>
      </c>
      <c r="I1948" s="437">
        <v>81</v>
      </c>
      <c r="J1948" s="437" t="s">
        <v>1299</v>
      </c>
      <c r="K1948" s="437" t="s">
        <v>1300</v>
      </c>
    </row>
    <row r="1949" spans="3:11">
      <c r="C1949" s="442">
        <v>126225.53</v>
      </c>
      <c r="D1949" s="442">
        <v>-3102.23</v>
      </c>
      <c r="E1949" s="437">
        <v>0.02</v>
      </c>
      <c r="F1949" s="437">
        <v>0</v>
      </c>
      <c r="G1949" s="437">
        <v>1.45</v>
      </c>
      <c r="H1949" s="437" t="s">
        <v>1262</v>
      </c>
      <c r="I1949" s="437">
        <v>81</v>
      </c>
      <c r="J1949" s="437" t="s">
        <v>1299</v>
      </c>
      <c r="K1949" s="437" t="s">
        <v>1300</v>
      </c>
    </row>
    <row r="1950" spans="3:11">
      <c r="C1950" s="442">
        <v>4000173.54</v>
      </c>
      <c r="D1950" s="442">
        <v>-73343.19</v>
      </c>
      <c r="E1950" s="437">
        <v>0.54</v>
      </c>
      <c r="F1950" s="437">
        <v>-0.01</v>
      </c>
      <c r="G1950" s="437">
        <v>45.88</v>
      </c>
      <c r="H1950" s="437" t="s">
        <v>1262</v>
      </c>
      <c r="I1950" s="437">
        <v>81</v>
      </c>
      <c r="J1950" s="437" t="s">
        <v>1299</v>
      </c>
      <c r="K1950" s="437" t="s">
        <v>1300</v>
      </c>
    </row>
    <row r="1951" spans="3:11">
      <c r="C1951" s="442">
        <v>5686161.3700000001</v>
      </c>
      <c r="D1951" s="442">
        <v>-127551.36</v>
      </c>
      <c r="E1951" s="437">
        <v>0.76</v>
      </c>
      <c r="F1951" s="437">
        <v>-0.02</v>
      </c>
      <c r="G1951" s="437">
        <v>65.22</v>
      </c>
      <c r="H1951" s="437" t="s">
        <v>1262</v>
      </c>
      <c r="I1951" s="437">
        <v>81</v>
      </c>
      <c r="J1951" s="437" t="s">
        <v>1299</v>
      </c>
      <c r="K1951" s="437" t="s">
        <v>1300</v>
      </c>
    </row>
    <row r="1952" spans="3:11">
      <c r="C1952" s="442">
        <v>2671908.09</v>
      </c>
      <c r="D1952" s="442">
        <v>-79419.740000000005</v>
      </c>
      <c r="E1952" s="437">
        <v>0.36</v>
      </c>
      <c r="F1952" s="437">
        <v>-0.01</v>
      </c>
      <c r="G1952" s="437">
        <v>30.65</v>
      </c>
      <c r="H1952" s="437" t="s">
        <v>1262</v>
      </c>
      <c r="I1952" s="437">
        <v>81</v>
      </c>
      <c r="J1952" s="437" t="s">
        <v>1299</v>
      </c>
      <c r="K1952" s="437" t="s">
        <v>1300</v>
      </c>
    </row>
    <row r="1953" spans="3:11">
      <c r="C1953" s="442">
        <v>727618.57</v>
      </c>
      <c r="D1953" s="442">
        <v>-179215.02</v>
      </c>
      <c r="E1953" s="437">
        <v>0.1</v>
      </c>
      <c r="F1953" s="437">
        <v>-0.02</v>
      </c>
      <c r="G1953" s="437">
        <v>8.35</v>
      </c>
      <c r="H1953" s="437" t="s">
        <v>1262</v>
      </c>
      <c r="I1953" s="437">
        <v>81</v>
      </c>
      <c r="J1953" s="437" t="s">
        <v>1299</v>
      </c>
      <c r="K1953" s="437" t="s">
        <v>1300</v>
      </c>
    </row>
    <row r="1954" spans="3:11">
      <c r="C1954" s="442">
        <v>82994.03</v>
      </c>
      <c r="D1954" s="442">
        <v>-15495.12</v>
      </c>
      <c r="E1954" s="437">
        <v>0.01</v>
      </c>
      <c r="F1954" s="437">
        <v>0</v>
      </c>
      <c r="G1954" s="437">
        <v>0.95</v>
      </c>
      <c r="H1954" s="437" t="s">
        <v>1262</v>
      </c>
      <c r="I1954" s="437">
        <v>81</v>
      </c>
      <c r="J1954" s="437" t="s">
        <v>1299</v>
      </c>
      <c r="K1954" s="437" t="s">
        <v>1300</v>
      </c>
    </row>
    <row r="1955" spans="3:11">
      <c r="C1955" s="442">
        <v>59582096.210000001</v>
      </c>
      <c r="D1955" s="442">
        <v>-494540.88</v>
      </c>
      <c r="E1955" s="437">
        <v>8.01</v>
      </c>
      <c r="F1955" s="437">
        <v>-7.0000000000000007E-2</v>
      </c>
      <c r="G1955" s="437">
        <v>16.68</v>
      </c>
      <c r="H1955" s="437" t="s">
        <v>1262</v>
      </c>
      <c r="I1955" s="437">
        <v>82</v>
      </c>
      <c r="J1955" s="437" t="s">
        <v>1301</v>
      </c>
      <c r="K1955" s="437" t="s">
        <v>1302</v>
      </c>
    </row>
    <row r="1956" spans="3:11">
      <c r="C1956" s="442">
        <v>5595878.9299999997</v>
      </c>
      <c r="D1956" s="442">
        <v>-35827.839999999997</v>
      </c>
      <c r="E1956" s="437">
        <v>0.75</v>
      </c>
      <c r="F1956" s="437">
        <v>0</v>
      </c>
      <c r="G1956" s="437">
        <v>1.57</v>
      </c>
      <c r="H1956" s="437" t="s">
        <v>1262</v>
      </c>
      <c r="I1956" s="437">
        <v>82</v>
      </c>
      <c r="J1956" s="437" t="s">
        <v>1301</v>
      </c>
      <c r="K1956" s="437" t="s">
        <v>1302</v>
      </c>
    </row>
    <row r="1957" spans="3:11">
      <c r="C1957" s="442">
        <v>236188.32</v>
      </c>
      <c r="D1957" s="442">
        <v>-1925.8</v>
      </c>
      <c r="E1957" s="437">
        <v>0.03</v>
      </c>
      <c r="F1957" s="437">
        <v>0</v>
      </c>
      <c r="G1957" s="437">
        <v>7.0000000000000007E-2</v>
      </c>
      <c r="H1957" s="437" t="s">
        <v>1262</v>
      </c>
      <c r="I1957" s="437">
        <v>82</v>
      </c>
      <c r="J1957" s="437" t="s">
        <v>1301</v>
      </c>
      <c r="K1957" s="437" t="s">
        <v>1302</v>
      </c>
    </row>
    <row r="1958" spans="3:11">
      <c r="C1958" s="442">
        <v>1432129.99</v>
      </c>
      <c r="D1958" s="442">
        <v>-5248.88</v>
      </c>
      <c r="E1958" s="437">
        <v>0.19</v>
      </c>
      <c r="F1958" s="437">
        <v>0</v>
      </c>
      <c r="G1958" s="437">
        <v>0.4</v>
      </c>
      <c r="H1958" s="437" t="s">
        <v>1262</v>
      </c>
      <c r="I1958" s="437">
        <v>82</v>
      </c>
      <c r="J1958" s="437" t="s">
        <v>1301</v>
      </c>
      <c r="K1958" s="437" t="s">
        <v>1302</v>
      </c>
    </row>
    <row r="1959" spans="3:11">
      <c r="C1959" s="442">
        <v>4732028.6900000004</v>
      </c>
      <c r="D1959" s="442">
        <v>-74274.679999999993</v>
      </c>
      <c r="E1959" s="437">
        <v>0.64</v>
      </c>
      <c r="F1959" s="437">
        <v>-0.01</v>
      </c>
      <c r="G1959" s="437">
        <v>1.32</v>
      </c>
      <c r="H1959" s="437" t="s">
        <v>1262</v>
      </c>
      <c r="I1959" s="437">
        <v>82</v>
      </c>
      <c r="J1959" s="437" t="s">
        <v>1301</v>
      </c>
      <c r="K1959" s="437" t="s">
        <v>1302</v>
      </c>
    </row>
    <row r="1960" spans="3:11">
      <c r="C1960" s="442">
        <v>3092653.5</v>
      </c>
      <c r="D1960" s="442">
        <v>-107172.11</v>
      </c>
      <c r="E1960" s="437">
        <v>0.42</v>
      </c>
      <c r="F1960" s="437">
        <v>-0.01</v>
      </c>
      <c r="G1960" s="437">
        <v>0.87</v>
      </c>
      <c r="H1960" s="437" t="s">
        <v>1262</v>
      </c>
      <c r="I1960" s="437">
        <v>82</v>
      </c>
      <c r="J1960" s="437" t="s">
        <v>1301</v>
      </c>
      <c r="K1960" s="437" t="s">
        <v>1302</v>
      </c>
    </row>
    <row r="1961" spans="3:11">
      <c r="C1961" s="442">
        <v>282272.02</v>
      </c>
      <c r="D1961" s="442">
        <v>-10027.450000000001</v>
      </c>
      <c r="E1961" s="437">
        <v>0.04</v>
      </c>
      <c r="F1961" s="437">
        <v>0</v>
      </c>
      <c r="G1961" s="437">
        <v>0.08</v>
      </c>
      <c r="H1961" s="437" t="s">
        <v>1262</v>
      </c>
      <c r="I1961" s="437">
        <v>82</v>
      </c>
      <c r="J1961" s="437" t="s">
        <v>1301</v>
      </c>
      <c r="K1961" s="437" t="s">
        <v>1302</v>
      </c>
    </row>
    <row r="1962" spans="3:11">
      <c r="C1962" s="442">
        <v>4489.26</v>
      </c>
      <c r="D1962" s="442">
        <v>-1928.29</v>
      </c>
      <c r="E1962" s="437">
        <v>0</v>
      </c>
      <c r="F1962" s="437">
        <v>0</v>
      </c>
      <c r="G1962" s="437">
        <v>0</v>
      </c>
      <c r="H1962" s="437" t="s">
        <v>1262</v>
      </c>
      <c r="I1962" s="437">
        <v>82</v>
      </c>
      <c r="J1962" s="437" t="s">
        <v>1301</v>
      </c>
      <c r="K1962" s="437" t="s">
        <v>1302</v>
      </c>
    </row>
    <row r="1963" spans="3:11">
      <c r="C1963" s="442">
        <v>1836.16</v>
      </c>
      <c r="D1963" s="437">
        <v>-64.37</v>
      </c>
      <c r="E1963" s="437">
        <v>0</v>
      </c>
      <c r="F1963" s="437">
        <v>0</v>
      </c>
      <c r="G1963" s="437">
        <v>0</v>
      </c>
      <c r="H1963" s="437" t="s">
        <v>1262</v>
      </c>
      <c r="I1963" s="437">
        <v>82</v>
      </c>
      <c r="J1963" s="437" t="s">
        <v>1303</v>
      </c>
      <c r="K1963" s="437" t="s">
        <v>1304</v>
      </c>
    </row>
    <row r="1964" spans="3:11">
      <c r="C1964" s="437">
        <v>476.91</v>
      </c>
      <c r="D1964" s="437">
        <v>-92.77</v>
      </c>
      <c r="E1964" s="437">
        <v>0</v>
      </c>
      <c r="F1964" s="437">
        <v>0</v>
      </c>
      <c r="G1964" s="437">
        <v>0</v>
      </c>
      <c r="H1964" s="437" t="s">
        <v>1262</v>
      </c>
      <c r="I1964" s="437">
        <v>82</v>
      </c>
      <c r="J1964" s="437" t="s">
        <v>1303</v>
      </c>
      <c r="K1964" s="437" t="s">
        <v>1304</v>
      </c>
    </row>
    <row r="1965" spans="3:11">
      <c r="C1965" s="442">
        <v>1280945.31</v>
      </c>
      <c r="D1965" s="442">
        <v>-7773.62</v>
      </c>
      <c r="E1965" s="437">
        <v>0.17</v>
      </c>
      <c r="F1965" s="437">
        <v>0</v>
      </c>
      <c r="G1965" s="437">
        <v>0.36</v>
      </c>
      <c r="H1965" s="437" t="s">
        <v>1262</v>
      </c>
      <c r="I1965" s="437">
        <v>82</v>
      </c>
      <c r="J1965" s="437" t="s">
        <v>1305</v>
      </c>
      <c r="K1965" s="437" t="s">
        <v>1306</v>
      </c>
    </row>
    <row r="1966" spans="3:11">
      <c r="C1966" s="442">
        <v>5001109.59</v>
      </c>
      <c r="D1966" s="442">
        <v>-29822.47</v>
      </c>
      <c r="E1966" s="437">
        <v>0.67</v>
      </c>
      <c r="F1966" s="437">
        <v>0</v>
      </c>
      <c r="G1966" s="437">
        <v>1.4</v>
      </c>
      <c r="H1966" s="437" t="s">
        <v>1262</v>
      </c>
      <c r="I1966" s="437">
        <v>82</v>
      </c>
      <c r="J1966" s="437" t="s">
        <v>1305</v>
      </c>
      <c r="K1966" s="437" t="s">
        <v>1306</v>
      </c>
    </row>
    <row r="1967" spans="3:11">
      <c r="C1967" s="442">
        <v>968261.21</v>
      </c>
      <c r="D1967" s="442">
        <v>-6199.17</v>
      </c>
      <c r="E1967" s="437">
        <v>0.13</v>
      </c>
      <c r="F1967" s="437">
        <v>0</v>
      </c>
      <c r="G1967" s="437">
        <v>0.27</v>
      </c>
      <c r="H1967" s="437" t="s">
        <v>1262</v>
      </c>
      <c r="I1967" s="437">
        <v>82</v>
      </c>
      <c r="J1967" s="437" t="s">
        <v>1305</v>
      </c>
      <c r="K1967" s="437" t="s">
        <v>1306</v>
      </c>
    </row>
    <row r="1968" spans="3:11">
      <c r="C1968" s="442">
        <v>14432897.810000001</v>
      </c>
      <c r="D1968" s="442">
        <v>-222126.96</v>
      </c>
      <c r="E1968" s="437">
        <v>1.94</v>
      </c>
      <c r="F1968" s="437">
        <v>-0.03</v>
      </c>
      <c r="G1968" s="437">
        <v>4.04</v>
      </c>
      <c r="H1968" s="437" t="s">
        <v>1262</v>
      </c>
      <c r="I1968" s="437">
        <v>82</v>
      </c>
      <c r="J1968" s="437" t="s">
        <v>1305</v>
      </c>
      <c r="K1968" s="437" t="s">
        <v>1306</v>
      </c>
    </row>
    <row r="1969" spans="3:11">
      <c r="C1969" s="442">
        <v>360771.71</v>
      </c>
      <c r="D1969" s="442">
        <v>-6676.48</v>
      </c>
      <c r="E1969" s="437">
        <v>0.05</v>
      </c>
      <c r="F1969" s="437">
        <v>0</v>
      </c>
      <c r="G1969" s="437">
        <v>0.1</v>
      </c>
      <c r="H1969" s="437" t="s">
        <v>1262</v>
      </c>
      <c r="I1969" s="437">
        <v>82</v>
      </c>
      <c r="J1969" s="437" t="s">
        <v>1305</v>
      </c>
      <c r="K1969" s="437" t="s">
        <v>1306</v>
      </c>
    </row>
    <row r="1970" spans="3:11">
      <c r="C1970" s="437">
        <v>57.75</v>
      </c>
      <c r="D1970" s="437">
        <v>-0.31</v>
      </c>
      <c r="E1970" s="437">
        <v>0</v>
      </c>
      <c r="F1970" s="437">
        <v>0</v>
      </c>
      <c r="G1970" s="437">
        <v>0</v>
      </c>
      <c r="H1970" s="437" t="s">
        <v>1262</v>
      </c>
      <c r="I1970" s="437">
        <v>82</v>
      </c>
      <c r="J1970" s="437" t="s">
        <v>1307</v>
      </c>
      <c r="K1970" s="437" t="s">
        <v>1308</v>
      </c>
    </row>
    <row r="1971" spans="3:11">
      <c r="C1971" s="442">
        <v>3712952.17</v>
      </c>
      <c r="D1971" s="442">
        <v>-20545.5</v>
      </c>
      <c r="E1971" s="437">
        <v>0.5</v>
      </c>
      <c r="F1971" s="437">
        <v>0</v>
      </c>
      <c r="G1971" s="437">
        <v>1.04</v>
      </c>
      <c r="H1971" s="437" t="s">
        <v>1262</v>
      </c>
      <c r="I1971" s="437">
        <v>82</v>
      </c>
      <c r="J1971" s="437" t="s">
        <v>1307</v>
      </c>
      <c r="K1971" s="437" t="s">
        <v>1309</v>
      </c>
    </row>
    <row r="1972" spans="3:11">
      <c r="C1972" s="442">
        <v>17362219.129999999</v>
      </c>
      <c r="D1972" s="442">
        <v>-64249.2</v>
      </c>
      <c r="E1972" s="437">
        <v>2.33</v>
      </c>
      <c r="F1972" s="437">
        <v>-0.01</v>
      </c>
      <c r="G1972" s="437">
        <v>4.8600000000000003</v>
      </c>
      <c r="H1972" s="437" t="s">
        <v>1262</v>
      </c>
      <c r="I1972" s="437">
        <v>82</v>
      </c>
      <c r="J1972" s="437" t="s">
        <v>1307</v>
      </c>
      <c r="K1972" s="437" t="s">
        <v>1309</v>
      </c>
    </row>
    <row r="1973" spans="3:11">
      <c r="C1973" s="442">
        <v>341452.89</v>
      </c>
      <c r="D1973" s="442">
        <v>-5692.34</v>
      </c>
      <c r="E1973" s="437">
        <v>0.05</v>
      </c>
      <c r="F1973" s="437">
        <v>0</v>
      </c>
      <c r="G1973" s="437">
        <v>0.1</v>
      </c>
      <c r="H1973" s="437" t="s">
        <v>1262</v>
      </c>
      <c r="I1973" s="437">
        <v>82</v>
      </c>
      <c r="J1973" s="437" t="s">
        <v>1307</v>
      </c>
      <c r="K1973" s="437" t="s">
        <v>1309</v>
      </c>
    </row>
    <row r="1974" spans="3:11">
      <c r="C1974" s="442">
        <v>1296893.29</v>
      </c>
      <c r="D1974" s="442">
        <v>-31948.32</v>
      </c>
      <c r="E1974" s="437">
        <v>0.17</v>
      </c>
      <c r="F1974" s="437">
        <v>0</v>
      </c>
      <c r="G1974" s="437">
        <v>0.36</v>
      </c>
      <c r="H1974" s="437" t="s">
        <v>1262</v>
      </c>
      <c r="I1974" s="437">
        <v>82</v>
      </c>
      <c r="J1974" s="437" t="s">
        <v>1307</v>
      </c>
      <c r="K1974" s="437" t="s">
        <v>1309</v>
      </c>
    </row>
    <row r="1975" spans="3:11">
      <c r="C1975" s="442">
        <v>1661651.97</v>
      </c>
      <c r="D1975" s="442">
        <v>-6474.49</v>
      </c>
      <c r="E1975" s="437">
        <v>0.22</v>
      </c>
      <c r="F1975" s="437">
        <v>0</v>
      </c>
      <c r="G1975" s="437">
        <v>0.47</v>
      </c>
      <c r="H1975" s="437" t="s">
        <v>1262</v>
      </c>
      <c r="I1975" s="437">
        <v>82</v>
      </c>
      <c r="J1975" s="437" t="s">
        <v>1307</v>
      </c>
      <c r="K1975" s="437" t="s">
        <v>1310</v>
      </c>
    </row>
    <row r="1976" spans="3:11">
      <c r="C1976" s="442">
        <v>1422756.1</v>
      </c>
      <c r="D1976" s="442">
        <v>-3748.2</v>
      </c>
      <c r="E1976" s="437">
        <v>0.19</v>
      </c>
      <c r="F1976" s="437">
        <v>0</v>
      </c>
      <c r="G1976" s="437">
        <v>0.4</v>
      </c>
      <c r="H1976" s="437" t="s">
        <v>1262</v>
      </c>
      <c r="I1976" s="437">
        <v>82</v>
      </c>
      <c r="J1976" s="437" t="s">
        <v>1307</v>
      </c>
      <c r="K1976" s="437" t="s">
        <v>1310</v>
      </c>
    </row>
    <row r="1977" spans="3:11">
      <c r="C1977" s="442">
        <v>374195.64</v>
      </c>
      <c r="D1977" s="442">
        <v>-6680.61</v>
      </c>
      <c r="E1977" s="437">
        <v>0.05</v>
      </c>
      <c r="F1977" s="437">
        <v>0</v>
      </c>
      <c r="G1977" s="437">
        <v>0.1</v>
      </c>
      <c r="H1977" s="437" t="s">
        <v>1262</v>
      </c>
      <c r="I1977" s="437">
        <v>82</v>
      </c>
      <c r="J1977" s="437" t="s">
        <v>1307</v>
      </c>
      <c r="K1977" s="437" t="s">
        <v>1310</v>
      </c>
    </row>
    <row r="1978" spans="3:11">
      <c r="C1978" s="442">
        <v>205169.22</v>
      </c>
      <c r="D1978" s="442">
        <v>-12094.94</v>
      </c>
      <c r="E1978" s="437">
        <v>0.03</v>
      </c>
      <c r="F1978" s="437">
        <v>0</v>
      </c>
      <c r="G1978" s="437">
        <v>0.06</v>
      </c>
      <c r="H1978" s="437" t="s">
        <v>1262</v>
      </c>
      <c r="I1978" s="437">
        <v>82</v>
      </c>
      <c r="J1978" s="437" t="s">
        <v>1307</v>
      </c>
      <c r="K1978" s="437" t="s">
        <v>1310</v>
      </c>
    </row>
    <row r="1979" spans="3:11">
      <c r="C1979" s="442">
        <v>340274.8</v>
      </c>
      <c r="D1979" s="442">
        <v>-286864.18</v>
      </c>
      <c r="E1979" s="437">
        <v>0.05</v>
      </c>
      <c r="F1979" s="437">
        <v>-0.04</v>
      </c>
      <c r="G1979" s="437">
        <v>0.1</v>
      </c>
      <c r="H1979" s="437" t="s">
        <v>1262</v>
      </c>
      <c r="I1979" s="437">
        <v>82</v>
      </c>
      <c r="J1979" s="437" t="s">
        <v>1307</v>
      </c>
      <c r="K1979" s="437" t="s">
        <v>1310</v>
      </c>
    </row>
    <row r="1980" spans="3:11">
      <c r="C1980" s="442">
        <v>1122566.8999999999</v>
      </c>
      <c r="D1980" s="442">
        <v>-6515.32</v>
      </c>
      <c r="E1980" s="437">
        <v>0.15</v>
      </c>
      <c r="F1980" s="437">
        <v>0</v>
      </c>
      <c r="G1980" s="437" t="s">
        <v>1213</v>
      </c>
      <c r="H1980" s="437" t="s">
        <v>1311</v>
      </c>
      <c r="I1980" s="437">
        <v>84</v>
      </c>
      <c r="J1980" s="437" t="s">
        <v>1312</v>
      </c>
      <c r="K1980" s="437" t="s">
        <v>1313</v>
      </c>
    </row>
    <row r="1981" spans="3:11">
      <c r="C1981" s="442">
        <v>37960.410000000003</v>
      </c>
      <c r="D1981" s="437">
        <v>-311.24</v>
      </c>
      <c r="E1981" s="437">
        <v>0.01</v>
      </c>
      <c r="F1981" s="437">
        <v>0</v>
      </c>
      <c r="G1981" s="437" t="s">
        <v>1213</v>
      </c>
      <c r="H1981" s="437" t="s">
        <v>1311</v>
      </c>
      <c r="I1981" s="437">
        <v>84</v>
      </c>
      <c r="J1981" s="437" t="s">
        <v>1312</v>
      </c>
      <c r="K1981" s="437" t="s">
        <v>1314</v>
      </c>
    </row>
    <row r="1982" spans="3:11">
      <c r="C1982" s="437">
        <v>1</v>
      </c>
      <c r="D1982" s="437">
        <v>0</v>
      </c>
      <c r="E1982" s="437">
        <v>0</v>
      </c>
      <c r="F1982" s="437">
        <v>0</v>
      </c>
      <c r="G1982" s="437" t="s">
        <v>1213</v>
      </c>
      <c r="H1982" s="437" t="s">
        <v>1311</v>
      </c>
      <c r="I1982" s="437">
        <v>84</v>
      </c>
      <c r="J1982" s="437" t="s">
        <v>1315</v>
      </c>
      <c r="K1982" s="437" t="s">
        <v>1316</v>
      </c>
    </row>
    <row r="1983" spans="3:11">
      <c r="C1983" s="442">
        <v>5472550.8799999999</v>
      </c>
      <c r="D1983" s="442">
        <v>-12594.37</v>
      </c>
      <c r="E1983" s="437">
        <v>0.74</v>
      </c>
      <c r="F1983" s="437">
        <v>0</v>
      </c>
      <c r="G1983" s="437" t="s">
        <v>1213</v>
      </c>
      <c r="H1983" s="437" t="s">
        <v>1311</v>
      </c>
      <c r="I1983" s="437">
        <v>84</v>
      </c>
      <c r="J1983" s="437" t="s">
        <v>1315</v>
      </c>
      <c r="K1983" s="437" t="s">
        <v>1316</v>
      </c>
    </row>
    <row r="1984" spans="3:11">
      <c r="C1984" s="442">
        <v>1008722.09</v>
      </c>
      <c r="D1984" s="442">
        <v>-3015.57</v>
      </c>
      <c r="E1984" s="437">
        <v>0.14000000000000001</v>
      </c>
      <c r="F1984" s="437">
        <v>0</v>
      </c>
      <c r="G1984" s="437" t="s">
        <v>1213</v>
      </c>
      <c r="H1984" s="437" t="s">
        <v>1317</v>
      </c>
      <c r="I1984" s="437">
        <v>85</v>
      </c>
      <c r="J1984" s="437" t="s">
        <v>1318</v>
      </c>
      <c r="K1984" s="437" t="s">
        <v>1319</v>
      </c>
    </row>
    <row r="1985" spans="3:11">
      <c r="C1985" s="442">
        <v>341769.94</v>
      </c>
      <c r="D1985" s="442">
        <v>-71920.19</v>
      </c>
      <c r="E1985" s="437">
        <v>0.05</v>
      </c>
      <c r="F1985" s="437">
        <v>-0.01</v>
      </c>
      <c r="G1985" s="437" t="s">
        <v>1213</v>
      </c>
      <c r="H1985" s="437" t="s">
        <v>1317</v>
      </c>
      <c r="I1985" s="437">
        <v>85</v>
      </c>
      <c r="J1985" s="437" t="s">
        <v>1318</v>
      </c>
      <c r="K1985" s="437" t="s">
        <v>1319</v>
      </c>
    </row>
    <row r="1986" spans="3:11">
      <c r="C1986" s="442">
        <v>95931.19</v>
      </c>
      <c r="D1986" s="437">
        <v>-365.61</v>
      </c>
      <c r="E1986" s="437">
        <v>0.01</v>
      </c>
      <c r="F1986" s="437">
        <v>0</v>
      </c>
      <c r="G1986" s="437" t="s">
        <v>1213</v>
      </c>
      <c r="H1986" s="437" t="s">
        <v>1317</v>
      </c>
      <c r="I1986" s="437">
        <v>85</v>
      </c>
      <c r="J1986" s="437" t="s">
        <v>1320</v>
      </c>
      <c r="K1986" s="437" t="s">
        <v>1321</v>
      </c>
    </row>
    <row r="1987" spans="3:11">
      <c r="C1987" s="442">
        <v>108631.62</v>
      </c>
      <c r="D1987" s="437">
        <v>-823</v>
      </c>
      <c r="E1987" s="437">
        <v>0.01</v>
      </c>
      <c r="F1987" s="437">
        <v>0</v>
      </c>
      <c r="G1987" s="437" t="s">
        <v>1213</v>
      </c>
      <c r="H1987" s="437" t="s">
        <v>1317</v>
      </c>
      <c r="I1987" s="437">
        <v>85</v>
      </c>
      <c r="J1987" s="437" t="s">
        <v>1322</v>
      </c>
      <c r="K1987" s="437" t="s">
        <v>1323</v>
      </c>
    </row>
    <row r="1988" spans="3:11">
      <c r="C1988" s="442">
        <v>132620.26</v>
      </c>
      <c r="D1988" s="437">
        <v>-306.68</v>
      </c>
      <c r="E1988" s="437">
        <v>0.02</v>
      </c>
      <c r="F1988" s="437">
        <v>0</v>
      </c>
      <c r="G1988" s="437" t="s">
        <v>1213</v>
      </c>
      <c r="H1988" s="437" t="s">
        <v>1317</v>
      </c>
      <c r="I1988" s="437">
        <v>85</v>
      </c>
      <c r="J1988" s="437" t="s">
        <v>1322</v>
      </c>
      <c r="K1988" s="437" t="s">
        <v>1323</v>
      </c>
    </row>
    <row r="1989" spans="3:11">
      <c r="C1989" s="442">
        <v>787774.59</v>
      </c>
      <c r="D1989" s="442">
        <v>-12021.31</v>
      </c>
      <c r="E1989" s="437">
        <v>0.11</v>
      </c>
      <c r="F1989" s="437">
        <v>0</v>
      </c>
      <c r="G1989" s="437" t="s">
        <v>1213</v>
      </c>
      <c r="H1989" s="437" t="s">
        <v>1317</v>
      </c>
      <c r="I1989" s="437">
        <v>85</v>
      </c>
      <c r="J1989" s="437" t="s">
        <v>1322</v>
      </c>
      <c r="K1989" s="437" t="s">
        <v>1323</v>
      </c>
    </row>
    <row r="1990" spans="3:11">
      <c r="C1990" s="442">
        <v>217487.62</v>
      </c>
      <c r="D1990" s="442">
        <v>-7114.2</v>
      </c>
      <c r="E1990" s="437">
        <v>0.03</v>
      </c>
      <c r="F1990" s="437">
        <v>0</v>
      </c>
      <c r="G1990" s="437" t="s">
        <v>1213</v>
      </c>
      <c r="H1990" s="437" t="s">
        <v>1317</v>
      </c>
      <c r="I1990" s="437">
        <v>85</v>
      </c>
      <c r="J1990" s="437" t="s">
        <v>1322</v>
      </c>
      <c r="K1990" s="437" t="s">
        <v>1323</v>
      </c>
    </row>
    <row r="1991" spans="3:11">
      <c r="C1991" s="442">
        <v>353749.82</v>
      </c>
      <c r="D1991" s="442">
        <v>-288498</v>
      </c>
      <c r="E1991" s="437">
        <v>0.05</v>
      </c>
      <c r="F1991" s="437">
        <v>-0.04</v>
      </c>
      <c r="G1991" s="437" t="s">
        <v>1213</v>
      </c>
      <c r="H1991" s="437" t="s">
        <v>1317</v>
      </c>
      <c r="I1991" s="437">
        <v>85</v>
      </c>
      <c r="J1991" s="437" t="s">
        <v>1322</v>
      </c>
      <c r="K1991" s="437" t="s">
        <v>1323</v>
      </c>
    </row>
    <row r="1992" spans="3:11">
      <c r="C1992" s="442">
        <v>5220852.1500000004</v>
      </c>
      <c r="D1992" s="442">
        <v>-249133.3</v>
      </c>
      <c r="E1992" s="437">
        <v>0.7</v>
      </c>
      <c r="F1992" s="437">
        <v>-0.03</v>
      </c>
      <c r="G1992" s="437" t="s">
        <v>1213</v>
      </c>
      <c r="H1992" s="437" t="s">
        <v>1317</v>
      </c>
      <c r="I1992" s="437">
        <v>85</v>
      </c>
      <c r="J1992" s="437" t="s">
        <v>1322</v>
      </c>
      <c r="K1992" s="437" t="s">
        <v>1324</v>
      </c>
    </row>
    <row r="1993" spans="3:11">
      <c r="C1993" s="442">
        <v>2637708.86</v>
      </c>
      <c r="D1993" s="442">
        <v>-9710.7999999999993</v>
      </c>
      <c r="E1993" s="437">
        <v>0.35</v>
      </c>
      <c r="F1993" s="437">
        <v>0</v>
      </c>
      <c r="G1993" s="437" t="s">
        <v>1213</v>
      </c>
      <c r="H1993" s="437" t="s">
        <v>1317</v>
      </c>
      <c r="I1993" s="437">
        <v>85</v>
      </c>
      <c r="J1993" s="437" t="s">
        <v>1322</v>
      </c>
      <c r="K1993" s="437" t="s">
        <v>1324</v>
      </c>
    </row>
    <row r="1994" spans="3:11">
      <c r="C1994" s="442">
        <v>27109297.289999999</v>
      </c>
      <c r="D1994" s="442">
        <v>-70669.37</v>
      </c>
      <c r="E1994" s="437">
        <v>3.65</v>
      </c>
      <c r="F1994" s="437">
        <v>-0.01</v>
      </c>
      <c r="G1994" s="437" t="s">
        <v>1213</v>
      </c>
      <c r="H1994" s="437" t="s">
        <v>1317</v>
      </c>
      <c r="I1994" s="437">
        <v>85</v>
      </c>
      <c r="J1994" s="437" t="s">
        <v>1322</v>
      </c>
      <c r="K1994" s="437" t="s">
        <v>1324</v>
      </c>
    </row>
    <row r="1995" spans="3:11">
      <c r="C1995" s="442">
        <v>524691.86</v>
      </c>
      <c r="D1995" s="442">
        <v>-6926.15</v>
      </c>
      <c r="E1995" s="437">
        <v>7.0000000000000007E-2</v>
      </c>
      <c r="F1995" s="437">
        <v>0</v>
      </c>
      <c r="G1995" s="437" t="s">
        <v>1213</v>
      </c>
      <c r="H1995" s="437" t="s">
        <v>1317</v>
      </c>
      <c r="I1995" s="437">
        <v>85</v>
      </c>
      <c r="J1995" s="437" t="s">
        <v>1322</v>
      </c>
      <c r="K1995" s="437" t="s">
        <v>1324</v>
      </c>
    </row>
    <row r="1996" spans="3:11">
      <c r="C1996" s="442">
        <v>5894161.1900000004</v>
      </c>
      <c r="D1996" s="442">
        <v>-347489.38</v>
      </c>
      <c r="E1996" s="437">
        <v>0.79</v>
      </c>
      <c r="F1996" s="437">
        <v>-0.05</v>
      </c>
      <c r="G1996" s="437" t="s">
        <v>1213</v>
      </c>
      <c r="H1996" s="437" t="s">
        <v>1317</v>
      </c>
      <c r="I1996" s="437">
        <v>85</v>
      </c>
      <c r="J1996" s="437" t="s">
        <v>1322</v>
      </c>
      <c r="K1996" s="437" t="s">
        <v>1324</v>
      </c>
    </row>
    <row r="1997" spans="3:11">
      <c r="C1997" s="442">
        <v>135053.06</v>
      </c>
      <c r="D1997" s="442">
        <v>-53501.18</v>
      </c>
      <c r="E1997" s="437">
        <v>0.02</v>
      </c>
      <c r="F1997" s="437">
        <v>-0.01</v>
      </c>
      <c r="G1997" s="437" t="s">
        <v>1213</v>
      </c>
      <c r="H1997" s="437" t="s">
        <v>1317</v>
      </c>
      <c r="I1997" s="437">
        <v>85</v>
      </c>
      <c r="J1997" s="437" t="s">
        <v>1322</v>
      </c>
      <c r="K1997" s="437" t="s">
        <v>1324</v>
      </c>
    </row>
    <row r="1998" spans="3:11">
      <c r="C1998" s="442">
        <v>4832699.6100000003</v>
      </c>
      <c r="D1998" s="442">
        <v>-35333.019999999997</v>
      </c>
      <c r="E1998" s="437">
        <v>0.65</v>
      </c>
      <c r="F1998" s="437">
        <v>0</v>
      </c>
      <c r="G1998" s="437" t="s">
        <v>1213</v>
      </c>
      <c r="H1998" s="437" t="s">
        <v>1317</v>
      </c>
      <c r="I1998" s="437">
        <v>85</v>
      </c>
      <c r="J1998" s="437" t="s">
        <v>1322</v>
      </c>
      <c r="K1998" s="437" t="s">
        <v>1325</v>
      </c>
    </row>
    <row r="1999" spans="3:11">
      <c r="C1999" s="442">
        <v>1449861.89</v>
      </c>
      <c r="D1999" s="442">
        <v>-4188.57</v>
      </c>
      <c r="E1999" s="437">
        <v>0.19</v>
      </c>
      <c r="F1999" s="437">
        <v>0</v>
      </c>
      <c r="G1999" s="437" t="s">
        <v>1213</v>
      </c>
      <c r="H1999" s="437" t="s">
        <v>1317</v>
      </c>
      <c r="I1999" s="437">
        <v>85</v>
      </c>
      <c r="J1999" s="437" t="s">
        <v>1322</v>
      </c>
      <c r="K1999" s="437" t="s">
        <v>1325</v>
      </c>
    </row>
    <row r="2000" spans="3:11">
      <c r="C2000" s="442">
        <v>29383.65</v>
      </c>
      <c r="D2000" s="437">
        <v>-398.82</v>
      </c>
      <c r="E2000" s="437">
        <v>0</v>
      </c>
      <c r="F2000" s="437">
        <v>0</v>
      </c>
      <c r="G2000" s="437" t="s">
        <v>1213</v>
      </c>
      <c r="H2000" s="437" t="s">
        <v>1317</v>
      </c>
      <c r="I2000" s="437">
        <v>85</v>
      </c>
      <c r="J2000" s="437" t="s">
        <v>1322</v>
      </c>
      <c r="K2000" s="437" t="s">
        <v>1325</v>
      </c>
    </row>
    <row r="2001" spans="3:11">
      <c r="C2001" s="442">
        <v>12001150.24</v>
      </c>
      <c r="D2001" s="442">
        <v>-256707.28</v>
      </c>
      <c r="E2001" s="437">
        <v>1.61</v>
      </c>
      <c r="F2001" s="437">
        <v>-0.03</v>
      </c>
      <c r="G2001" s="437" t="s">
        <v>1213</v>
      </c>
      <c r="H2001" s="437" t="s">
        <v>1317</v>
      </c>
      <c r="I2001" s="437">
        <v>85</v>
      </c>
      <c r="J2001" s="437" t="s">
        <v>1322</v>
      </c>
      <c r="K2001" s="437" t="s">
        <v>1325</v>
      </c>
    </row>
    <row r="2002" spans="3:11">
      <c r="C2002" s="442">
        <v>67674.25</v>
      </c>
      <c r="D2002" s="442">
        <v>-31327</v>
      </c>
      <c r="E2002" s="437">
        <v>0.01</v>
      </c>
      <c r="F2002" s="437">
        <v>0</v>
      </c>
      <c r="G2002" s="437" t="s">
        <v>1213</v>
      </c>
      <c r="H2002" s="437" t="s">
        <v>1317</v>
      </c>
      <c r="I2002" s="437">
        <v>85</v>
      </c>
      <c r="J2002" s="437" t="s">
        <v>1322</v>
      </c>
      <c r="K2002" s="437" t="s">
        <v>1325</v>
      </c>
    </row>
    <row r="2003" spans="3:11">
      <c r="C2003" s="437">
        <v>4.24</v>
      </c>
      <c r="D2003" s="437">
        <v>-0.02</v>
      </c>
      <c r="E2003" s="437">
        <v>0</v>
      </c>
      <c r="F2003" s="437">
        <v>0</v>
      </c>
      <c r="G2003" s="437" t="s">
        <v>1213</v>
      </c>
      <c r="H2003" s="437" t="s">
        <v>1317</v>
      </c>
      <c r="I2003" s="437">
        <v>85</v>
      </c>
      <c r="J2003" s="437" t="s">
        <v>1326</v>
      </c>
      <c r="K2003" s="437" t="s">
        <v>1327</v>
      </c>
    </row>
    <row r="2004" spans="3:11">
      <c r="C2004" s="442">
        <v>690223.79</v>
      </c>
      <c r="D2004" s="442">
        <v>-3910.36</v>
      </c>
      <c r="E2004" s="437">
        <v>0.09</v>
      </c>
      <c r="F2004" s="437">
        <v>0</v>
      </c>
      <c r="G2004" s="437" t="s">
        <v>1213</v>
      </c>
      <c r="H2004" s="437" t="s">
        <v>1328</v>
      </c>
      <c r="I2004" s="437">
        <v>86</v>
      </c>
      <c r="J2004" s="437" t="s">
        <v>1329</v>
      </c>
      <c r="K2004" s="437" t="s">
        <v>1330</v>
      </c>
    </row>
    <row r="2005" spans="3:11">
      <c r="C2005" s="442">
        <v>548413.07999999996</v>
      </c>
      <c r="D2005" s="442">
        <v>-36051.1</v>
      </c>
      <c r="E2005" s="437">
        <v>7.0000000000000007E-2</v>
      </c>
      <c r="F2005" s="437">
        <v>0</v>
      </c>
      <c r="G2005" s="437" t="s">
        <v>1213</v>
      </c>
      <c r="H2005" s="437" t="s">
        <v>1328</v>
      </c>
      <c r="I2005" s="437">
        <v>86</v>
      </c>
      <c r="J2005" s="437" t="s">
        <v>1329</v>
      </c>
      <c r="K2005" s="437" t="s">
        <v>1330</v>
      </c>
    </row>
    <row r="2006" spans="3:11">
      <c r="C2006" s="442">
        <v>6042425.3600000003</v>
      </c>
      <c r="D2006" s="442">
        <v>-50109.86</v>
      </c>
      <c r="E2006" s="437">
        <v>0.81</v>
      </c>
      <c r="F2006" s="437">
        <v>-0.01</v>
      </c>
      <c r="G2006" s="437" t="s">
        <v>1213</v>
      </c>
      <c r="H2006" s="437" t="s">
        <v>1328</v>
      </c>
      <c r="I2006" s="437">
        <v>86</v>
      </c>
      <c r="J2006" s="437" t="s">
        <v>1331</v>
      </c>
      <c r="K2006" s="437" t="s">
        <v>1332</v>
      </c>
    </row>
    <row r="2007" spans="3:11">
      <c r="C2007" s="442">
        <v>1146427.72</v>
      </c>
      <c r="D2007" s="442">
        <v>-13309.15</v>
      </c>
      <c r="E2007" s="437">
        <v>0.15</v>
      </c>
      <c r="F2007" s="437">
        <v>0</v>
      </c>
      <c r="G2007" s="437" t="s">
        <v>1213</v>
      </c>
      <c r="H2007" s="437" t="s">
        <v>1328</v>
      </c>
      <c r="I2007" s="437">
        <v>86</v>
      </c>
      <c r="J2007" s="437" t="s">
        <v>1331</v>
      </c>
      <c r="K2007" s="437" t="s">
        <v>1332</v>
      </c>
    </row>
    <row r="2008" spans="3:11">
      <c r="C2008" s="442">
        <v>3566725.67</v>
      </c>
      <c r="D2008" s="442">
        <v>-60285.69</v>
      </c>
      <c r="E2008" s="437">
        <v>0.48</v>
      </c>
      <c r="F2008" s="437">
        <v>-0.01</v>
      </c>
      <c r="G2008" s="437" t="s">
        <v>1213</v>
      </c>
      <c r="H2008" s="437" t="s">
        <v>1328</v>
      </c>
      <c r="I2008" s="437">
        <v>86</v>
      </c>
      <c r="J2008" s="437" t="s">
        <v>1331</v>
      </c>
      <c r="K2008" s="437" t="s">
        <v>1332</v>
      </c>
    </row>
    <row r="2009" spans="3:11">
      <c r="C2009" s="442">
        <v>2128542.9500000002</v>
      </c>
      <c r="D2009" s="442">
        <v>-54375.41</v>
      </c>
      <c r="E2009" s="437">
        <v>0.28999999999999998</v>
      </c>
      <c r="F2009" s="437">
        <v>-0.01</v>
      </c>
      <c r="G2009" s="437" t="s">
        <v>1213</v>
      </c>
      <c r="H2009" s="437" t="s">
        <v>1328</v>
      </c>
      <c r="I2009" s="437">
        <v>86</v>
      </c>
      <c r="J2009" s="437" t="s">
        <v>1331</v>
      </c>
      <c r="K2009" s="437" t="s">
        <v>1332</v>
      </c>
    </row>
    <row r="2010" spans="3:11">
      <c r="C2010" s="442">
        <v>3742519.06</v>
      </c>
      <c r="D2010" s="442">
        <v>-108600.33</v>
      </c>
      <c r="E2010" s="437">
        <v>0.5</v>
      </c>
      <c r="F2010" s="437">
        <v>-0.01</v>
      </c>
      <c r="G2010" s="437" t="s">
        <v>1213</v>
      </c>
      <c r="H2010" s="437" t="s">
        <v>1328</v>
      </c>
      <c r="I2010" s="437">
        <v>86</v>
      </c>
      <c r="J2010" s="437" t="s">
        <v>1331</v>
      </c>
      <c r="K2010" s="437" t="s">
        <v>1332</v>
      </c>
    </row>
    <row r="2011" spans="3:11">
      <c r="C2011" s="442">
        <v>14331058.890000001</v>
      </c>
      <c r="D2011" s="442">
        <v>-258168.69</v>
      </c>
      <c r="E2011" s="437">
        <v>1.93</v>
      </c>
      <c r="F2011" s="437">
        <v>-0.03</v>
      </c>
      <c r="G2011" s="437" t="s">
        <v>1213</v>
      </c>
      <c r="H2011" s="437" t="s">
        <v>1328</v>
      </c>
      <c r="I2011" s="437">
        <v>86</v>
      </c>
      <c r="J2011" s="437" t="s">
        <v>1331</v>
      </c>
      <c r="K2011" s="437" t="s">
        <v>1333</v>
      </c>
    </row>
    <row r="2012" spans="3:11">
      <c r="C2012" s="442">
        <v>3457768.01</v>
      </c>
      <c r="D2012" s="442">
        <v>-18873.71</v>
      </c>
      <c r="E2012" s="437">
        <v>0.46</v>
      </c>
      <c r="F2012" s="437">
        <v>0</v>
      </c>
      <c r="G2012" s="437" t="s">
        <v>1213</v>
      </c>
      <c r="H2012" s="437" t="s">
        <v>1328</v>
      </c>
      <c r="I2012" s="437">
        <v>86</v>
      </c>
      <c r="J2012" s="437" t="s">
        <v>1331</v>
      </c>
      <c r="K2012" s="437" t="s">
        <v>1333</v>
      </c>
    </row>
    <row r="2013" spans="3:11">
      <c r="C2013" s="442">
        <v>692546.74</v>
      </c>
      <c r="D2013" s="442">
        <v>-3862.06</v>
      </c>
      <c r="E2013" s="437">
        <v>0.09</v>
      </c>
      <c r="F2013" s="437">
        <v>0</v>
      </c>
      <c r="G2013" s="437" t="s">
        <v>1213</v>
      </c>
      <c r="H2013" s="437" t="s">
        <v>1328</v>
      </c>
      <c r="I2013" s="437">
        <v>86</v>
      </c>
      <c r="J2013" s="437" t="s">
        <v>1331</v>
      </c>
      <c r="K2013" s="437" t="s">
        <v>1333</v>
      </c>
    </row>
    <row r="2014" spans="3:11">
      <c r="C2014" s="442">
        <v>15321829.15</v>
      </c>
      <c r="D2014" s="442">
        <v>-444061.73</v>
      </c>
      <c r="E2014" s="437">
        <v>2.06</v>
      </c>
      <c r="F2014" s="437">
        <v>-0.06</v>
      </c>
      <c r="G2014" s="437" t="s">
        <v>1213</v>
      </c>
      <c r="H2014" s="437" t="s">
        <v>1328</v>
      </c>
      <c r="I2014" s="437">
        <v>86</v>
      </c>
      <c r="J2014" s="437" t="s">
        <v>1331</v>
      </c>
      <c r="K2014" s="437" t="s">
        <v>1333</v>
      </c>
    </row>
    <row r="2015" spans="3:11">
      <c r="C2015" s="442">
        <v>5084655.28</v>
      </c>
      <c r="D2015" s="442">
        <v>-94976.85</v>
      </c>
      <c r="E2015" s="437">
        <v>0.68</v>
      </c>
      <c r="F2015" s="437">
        <v>-0.01</v>
      </c>
      <c r="G2015" s="437" t="s">
        <v>1213</v>
      </c>
      <c r="H2015" s="437" t="s">
        <v>1328</v>
      </c>
      <c r="I2015" s="437">
        <v>86</v>
      </c>
      <c r="J2015" s="437" t="s">
        <v>1331</v>
      </c>
      <c r="K2015" s="437" t="s">
        <v>1333</v>
      </c>
    </row>
    <row r="2016" spans="3:11">
      <c r="C2016" s="442">
        <v>4690648.58</v>
      </c>
      <c r="D2016" s="442">
        <v>-2003468.25</v>
      </c>
      <c r="E2016" s="437">
        <v>0.63</v>
      </c>
      <c r="F2016" s="437">
        <v>-0.27</v>
      </c>
      <c r="G2016" s="437" t="s">
        <v>1213</v>
      </c>
      <c r="H2016" s="437" t="s">
        <v>1328</v>
      </c>
      <c r="I2016" s="437">
        <v>86</v>
      </c>
      <c r="J2016" s="437" t="s">
        <v>1331</v>
      </c>
      <c r="K2016" s="437" t="s">
        <v>1333</v>
      </c>
    </row>
    <row r="2017" spans="3:11">
      <c r="C2017" s="442">
        <v>1610739.53</v>
      </c>
      <c r="D2017" s="442">
        <v>-427602.26</v>
      </c>
      <c r="E2017" s="437">
        <v>0.22</v>
      </c>
      <c r="F2017" s="437">
        <v>-0.06</v>
      </c>
      <c r="G2017" s="437" t="s">
        <v>1213</v>
      </c>
      <c r="H2017" s="437" t="s">
        <v>1328</v>
      </c>
      <c r="I2017" s="437">
        <v>86</v>
      </c>
      <c r="J2017" s="437" t="s">
        <v>1331</v>
      </c>
      <c r="K2017" s="437" t="s">
        <v>1333</v>
      </c>
    </row>
    <row r="2018" spans="3:11">
      <c r="C2018" s="442">
        <v>71819618.269999996</v>
      </c>
      <c r="D2018" s="442">
        <v>-578444.5</v>
      </c>
      <c r="E2018" s="437">
        <v>9.66</v>
      </c>
      <c r="F2018" s="437">
        <v>-0.08</v>
      </c>
      <c r="G2018" s="437" t="s">
        <v>1213</v>
      </c>
      <c r="H2018" s="437" t="s">
        <v>1328</v>
      </c>
      <c r="I2018" s="437">
        <v>86</v>
      </c>
      <c r="J2018" s="437" t="s">
        <v>1331</v>
      </c>
      <c r="K2018" s="437" t="s">
        <v>1334</v>
      </c>
    </row>
    <row r="2019" spans="3:11">
      <c r="C2019" s="442">
        <v>6995734.8499999996</v>
      </c>
      <c r="D2019" s="442">
        <v>-55828.81</v>
      </c>
      <c r="E2019" s="437">
        <v>0.94</v>
      </c>
      <c r="F2019" s="437">
        <v>-0.01</v>
      </c>
      <c r="G2019" s="437" t="s">
        <v>1213</v>
      </c>
      <c r="H2019" s="437" t="s">
        <v>1328</v>
      </c>
      <c r="I2019" s="437">
        <v>86</v>
      </c>
      <c r="J2019" s="437" t="s">
        <v>1331</v>
      </c>
      <c r="K2019" s="437" t="s">
        <v>1334</v>
      </c>
    </row>
    <row r="2020" spans="3:11">
      <c r="C2020" s="442">
        <v>748328.1</v>
      </c>
      <c r="D2020" s="442">
        <v>-8885.2800000000007</v>
      </c>
      <c r="E2020" s="437">
        <v>0.1</v>
      </c>
      <c r="F2020" s="437">
        <v>0</v>
      </c>
      <c r="G2020" s="437" t="s">
        <v>1213</v>
      </c>
      <c r="H2020" s="437" t="s">
        <v>1328</v>
      </c>
      <c r="I2020" s="437">
        <v>86</v>
      </c>
      <c r="J2020" s="437" t="s">
        <v>1331</v>
      </c>
      <c r="K2020" s="437" t="s">
        <v>1334</v>
      </c>
    </row>
    <row r="2021" spans="3:11">
      <c r="C2021" s="442">
        <v>14049059.35</v>
      </c>
      <c r="D2021" s="442">
        <v>-99862.83</v>
      </c>
      <c r="E2021" s="437">
        <v>1.89</v>
      </c>
      <c r="F2021" s="437">
        <v>-0.01</v>
      </c>
      <c r="G2021" s="437" t="s">
        <v>1213</v>
      </c>
      <c r="H2021" s="437" t="s">
        <v>1328</v>
      </c>
      <c r="I2021" s="437">
        <v>86</v>
      </c>
      <c r="J2021" s="437" t="s">
        <v>1331</v>
      </c>
      <c r="K2021" s="437" t="s">
        <v>1334</v>
      </c>
    </row>
    <row r="2022" spans="3:11">
      <c r="C2022" s="442">
        <v>20949420.539999999</v>
      </c>
      <c r="D2022" s="442">
        <v>-433284.12</v>
      </c>
      <c r="E2022" s="437">
        <v>2.82</v>
      </c>
      <c r="F2022" s="437">
        <v>-0.06</v>
      </c>
      <c r="G2022" s="437" t="s">
        <v>1213</v>
      </c>
      <c r="H2022" s="437" t="s">
        <v>1328</v>
      </c>
      <c r="I2022" s="437">
        <v>86</v>
      </c>
      <c r="J2022" s="437" t="s">
        <v>1331</v>
      </c>
      <c r="K2022" s="437" t="s">
        <v>1334</v>
      </c>
    </row>
    <row r="2023" spans="3:11">
      <c r="C2023" s="442">
        <v>3389301.04</v>
      </c>
      <c r="D2023" s="442">
        <v>-94500.5</v>
      </c>
      <c r="E2023" s="437">
        <v>0.46</v>
      </c>
      <c r="F2023" s="437">
        <v>-0.01</v>
      </c>
      <c r="G2023" s="437" t="s">
        <v>1213</v>
      </c>
      <c r="H2023" s="437" t="s">
        <v>1328</v>
      </c>
      <c r="I2023" s="437">
        <v>86</v>
      </c>
      <c r="J2023" s="437" t="s">
        <v>1331</v>
      </c>
      <c r="K2023" s="437" t="s">
        <v>1334</v>
      </c>
    </row>
    <row r="2024" spans="3:11">
      <c r="C2024" s="442">
        <v>694541.9</v>
      </c>
      <c r="D2024" s="442">
        <v>-18986.93</v>
      </c>
      <c r="E2024" s="437">
        <v>0.09</v>
      </c>
      <c r="F2024" s="437">
        <v>0</v>
      </c>
      <c r="G2024" s="437" t="s">
        <v>1213</v>
      </c>
      <c r="H2024" s="437" t="s">
        <v>1328</v>
      </c>
      <c r="I2024" s="437">
        <v>86</v>
      </c>
      <c r="J2024" s="437" t="s">
        <v>1331</v>
      </c>
      <c r="K2024" s="437" t="s">
        <v>1334</v>
      </c>
    </row>
    <row r="2025" spans="3:11">
      <c r="C2025" s="442">
        <v>14900165.43</v>
      </c>
      <c r="D2025" s="442">
        <v>-1619120.78</v>
      </c>
      <c r="E2025" s="437">
        <v>2</v>
      </c>
      <c r="F2025" s="437">
        <v>-0.22</v>
      </c>
      <c r="G2025" s="437" t="s">
        <v>1213</v>
      </c>
      <c r="H2025" s="437" t="s">
        <v>1328</v>
      </c>
      <c r="I2025" s="437">
        <v>86</v>
      </c>
      <c r="J2025" s="437" t="s">
        <v>1331</v>
      </c>
      <c r="K2025" s="437" t="s">
        <v>1334</v>
      </c>
    </row>
    <row r="2026" spans="3:11">
      <c r="C2026" s="442">
        <v>462052.74</v>
      </c>
      <c r="D2026" s="442">
        <v>-31014.77</v>
      </c>
      <c r="E2026" s="437">
        <v>0.06</v>
      </c>
      <c r="F2026" s="437">
        <v>0</v>
      </c>
      <c r="G2026" s="437" t="s">
        <v>1213</v>
      </c>
      <c r="H2026" s="437" t="s">
        <v>1328</v>
      </c>
      <c r="I2026" s="437">
        <v>86</v>
      </c>
      <c r="J2026" s="437" t="s">
        <v>1331</v>
      </c>
      <c r="K2026" s="437" t="s">
        <v>1334</v>
      </c>
    </row>
    <row r="2027" spans="3:11">
      <c r="C2027" s="442">
        <v>572788.13</v>
      </c>
      <c r="D2027" s="442">
        <v>-455513.84</v>
      </c>
      <c r="E2027" s="437">
        <v>0.08</v>
      </c>
      <c r="F2027" s="437">
        <v>-0.06</v>
      </c>
      <c r="G2027" s="437" t="s">
        <v>1213</v>
      </c>
      <c r="H2027" s="437" t="s">
        <v>1328</v>
      </c>
      <c r="I2027" s="437">
        <v>86</v>
      </c>
      <c r="J2027" s="437" t="s">
        <v>1331</v>
      </c>
      <c r="K2027" s="437" t="s">
        <v>1334</v>
      </c>
    </row>
    <row r="2028" spans="3:11">
      <c r="C2028" s="442">
        <v>3397474.58</v>
      </c>
      <c r="D2028" s="442">
        <v>-19465.28</v>
      </c>
      <c r="E2028" s="437">
        <v>0.46</v>
      </c>
      <c r="F2028" s="437">
        <v>0</v>
      </c>
      <c r="G2028" s="437" t="s">
        <v>1213</v>
      </c>
      <c r="H2028" s="437" t="s">
        <v>1328</v>
      </c>
      <c r="I2028" s="437">
        <v>86</v>
      </c>
      <c r="J2028" s="437" t="s">
        <v>1335</v>
      </c>
      <c r="K2028" s="437" t="s">
        <v>1336</v>
      </c>
    </row>
    <row r="2029" spans="3:11">
      <c r="C2029" s="442">
        <v>1448779.7</v>
      </c>
      <c r="D2029" s="442">
        <v>-10266.5</v>
      </c>
      <c r="E2029" s="437">
        <v>0.19</v>
      </c>
      <c r="F2029" s="437">
        <v>0</v>
      </c>
      <c r="G2029" s="437" t="s">
        <v>1213</v>
      </c>
      <c r="H2029" s="437" t="s">
        <v>1328</v>
      </c>
      <c r="I2029" s="437">
        <v>86</v>
      </c>
      <c r="J2029" s="437" t="s">
        <v>1335</v>
      </c>
      <c r="K2029" s="437" t="s">
        <v>1336</v>
      </c>
    </row>
    <row r="2030" spans="3:11">
      <c r="C2030" s="442">
        <v>21995.82</v>
      </c>
      <c r="D2030" s="437">
        <v>-144.4</v>
      </c>
      <c r="E2030" s="437">
        <v>0</v>
      </c>
      <c r="F2030" s="437">
        <v>0</v>
      </c>
      <c r="G2030" s="437" t="s">
        <v>1213</v>
      </c>
      <c r="H2030" s="437" t="s">
        <v>1328</v>
      </c>
      <c r="I2030" s="437">
        <v>86</v>
      </c>
      <c r="J2030" s="437" t="s">
        <v>1335</v>
      </c>
      <c r="K2030" s="437" t="s">
        <v>1336</v>
      </c>
    </row>
    <row r="2031" spans="3:11">
      <c r="C2031" s="442">
        <v>1774268.02</v>
      </c>
      <c r="D2031" s="442">
        <v>-5468.74</v>
      </c>
      <c r="E2031" s="437">
        <v>0.24</v>
      </c>
      <c r="F2031" s="437">
        <v>0</v>
      </c>
      <c r="G2031" s="437" t="s">
        <v>1213</v>
      </c>
      <c r="H2031" s="437" t="s">
        <v>1328</v>
      </c>
      <c r="I2031" s="437">
        <v>86</v>
      </c>
      <c r="J2031" s="437" t="s">
        <v>1335</v>
      </c>
      <c r="K2031" s="437" t="s">
        <v>1336</v>
      </c>
    </row>
    <row r="2032" spans="3:11">
      <c r="C2032" s="442">
        <v>10728143.42</v>
      </c>
      <c r="D2032" s="442">
        <v>-251936.84</v>
      </c>
      <c r="E2032" s="437">
        <v>1.44</v>
      </c>
      <c r="F2032" s="437">
        <v>-0.03</v>
      </c>
      <c r="G2032" s="437" t="s">
        <v>1213</v>
      </c>
      <c r="H2032" s="437" t="s">
        <v>1328</v>
      </c>
      <c r="I2032" s="437">
        <v>86</v>
      </c>
      <c r="J2032" s="437" t="s">
        <v>1335</v>
      </c>
      <c r="K2032" s="437" t="s">
        <v>1336</v>
      </c>
    </row>
    <row r="2033" spans="3:11">
      <c r="C2033" s="442">
        <v>5325342.0999999996</v>
      </c>
      <c r="D2033" s="442">
        <v>-144906.04999999999</v>
      </c>
      <c r="E2033" s="437">
        <v>0.72</v>
      </c>
      <c r="F2033" s="437">
        <v>-0.02</v>
      </c>
      <c r="G2033" s="437" t="s">
        <v>1213</v>
      </c>
      <c r="H2033" s="437" t="s">
        <v>1328</v>
      </c>
      <c r="I2033" s="437">
        <v>86</v>
      </c>
      <c r="J2033" s="437" t="s">
        <v>1335</v>
      </c>
      <c r="K2033" s="437" t="s">
        <v>1336</v>
      </c>
    </row>
    <row r="2034" spans="3:11">
      <c r="C2034" s="442">
        <v>5829496.7400000002</v>
      </c>
      <c r="D2034" s="442">
        <v>-283408.45</v>
      </c>
      <c r="E2034" s="437">
        <v>0.78</v>
      </c>
      <c r="F2034" s="437">
        <v>-0.04</v>
      </c>
      <c r="G2034" s="437" t="s">
        <v>1213</v>
      </c>
      <c r="H2034" s="437" t="s">
        <v>1328</v>
      </c>
      <c r="I2034" s="437">
        <v>86</v>
      </c>
      <c r="J2034" s="437" t="s">
        <v>1335</v>
      </c>
      <c r="K2034" s="437" t="s">
        <v>1336</v>
      </c>
    </row>
    <row r="2035" spans="3:11">
      <c r="C2035" s="442">
        <v>1597938.19</v>
      </c>
      <c r="D2035" s="442">
        <v>-298337.67</v>
      </c>
      <c r="E2035" s="437">
        <v>0.21</v>
      </c>
      <c r="F2035" s="437">
        <v>-0.04</v>
      </c>
      <c r="G2035" s="437" t="s">
        <v>1213</v>
      </c>
      <c r="H2035" s="437" t="s">
        <v>1328</v>
      </c>
      <c r="I2035" s="437">
        <v>86</v>
      </c>
      <c r="J2035" s="437" t="s">
        <v>1335</v>
      </c>
      <c r="K2035" s="437" t="s">
        <v>1336</v>
      </c>
    </row>
    <row r="2036" spans="3:11">
      <c r="C2036" s="442">
        <v>2350</v>
      </c>
      <c r="D2036" s="437">
        <v>-31.63</v>
      </c>
      <c r="E2036" s="437">
        <v>0</v>
      </c>
      <c r="F2036" s="437">
        <v>0</v>
      </c>
      <c r="G2036" s="437" t="s">
        <v>1213</v>
      </c>
      <c r="H2036" s="437" t="s">
        <v>1328</v>
      </c>
      <c r="I2036" s="437">
        <v>87</v>
      </c>
      <c r="J2036" s="437" t="s">
        <v>1337</v>
      </c>
      <c r="K2036" s="437" t="s">
        <v>1338</v>
      </c>
    </row>
    <row r="2037" spans="3:11">
      <c r="C2037" s="442">
        <v>2858730.83</v>
      </c>
      <c r="D2037" s="442">
        <v>-14101.95</v>
      </c>
      <c r="E2037" s="437">
        <v>0.38</v>
      </c>
      <c r="F2037" s="437">
        <v>0</v>
      </c>
      <c r="G2037" s="437" t="s">
        <v>1213</v>
      </c>
      <c r="H2037" s="437" t="s">
        <v>1328</v>
      </c>
      <c r="I2037" s="437">
        <v>87</v>
      </c>
      <c r="J2037" s="437" t="s">
        <v>1337</v>
      </c>
      <c r="K2037" s="437" t="s">
        <v>1338</v>
      </c>
    </row>
    <row r="2038" spans="3:11">
      <c r="C2038" s="442">
        <v>1863317.98</v>
      </c>
      <c r="D2038" s="442">
        <v>-8901.06</v>
      </c>
      <c r="E2038" s="437">
        <v>0.25</v>
      </c>
      <c r="F2038" s="437">
        <v>0</v>
      </c>
      <c r="G2038" s="437" t="s">
        <v>1213</v>
      </c>
      <c r="H2038" s="437" t="s">
        <v>1328</v>
      </c>
      <c r="I2038" s="437">
        <v>87</v>
      </c>
      <c r="J2038" s="437" t="s">
        <v>1339</v>
      </c>
      <c r="K2038" s="437" t="s">
        <v>1340</v>
      </c>
    </row>
    <row r="2039" spans="3:11">
      <c r="C2039" s="442">
        <v>649403.56999999995</v>
      </c>
      <c r="D2039" s="442">
        <v>-5121.2</v>
      </c>
      <c r="E2039" s="437">
        <v>0.09</v>
      </c>
      <c r="F2039" s="437">
        <v>0</v>
      </c>
      <c r="G2039" s="437" t="s">
        <v>1213</v>
      </c>
      <c r="H2039" s="437" t="s">
        <v>1328</v>
      </c>
      <c r="I2039" s="437">
        <v>87</v>
      </c>
      <c r="J2039" s="437" t="s">
        <v>1339</v>
      </c>
      <c r="K2039" s="437" t="s">
        <v>1340</v>
      </c>
    </row>
    <row r="2040" spans="3:11">
      <c r="C2040" s="442">
        <v>840566.78</v>
      </c>
      <c r="D2040" s="442">
        <v>-2663.3</v>
      </c>
      <c r="E2040" s="437">
        <v>0.11</v>
      </c>
      <c r="F2040" s="437">
        <v>0</v>
      </c>
      <c r="G2040" s="437" t="s">
        <v>1213</v>
      </c>
      <c r="H2040" s="437" t="s">
        <v>1328</v>
      </c>
      <c r="I2040" s="437">
        <v>87</v>
      </c>
      <c r="J2040" s="437" t="s">
        <v>1341</v>
      </c>
      <c r="K2040" s="437" t="s">
        <v>1342</v>
      </c>
    </row>
    <row r="2041" spans="3:11">
      <c r="C2041" s="442">
        <v>329406.99</v>
      </c>
      <c r="D2041" s="442">
        <v>-42851.06</v>
      </c>
      <c r="E2041" s="437">
        <v>0.04</v>
      </c>
      <c r="F2041" s="437">
        <v>-0.01</v>
      </c>
      <c r="G2041" s="437" t="s">
        <v>1213</v>
      </c>
      <c r="H2041" s="437" t="s">
        <v>1328</v>
      </c>
      <c r="I2041" s="437">
        <v>87</v>
      </c>
      <c r="J2041" s="437" t="s">
        <v>1341</v>
      </c>
      <c r="K2041" s="437" t="s">
        <v>1342</v>
      </c>
    </row>
    <row r="2042" spans="3:11">
      <c r="C2042" s="437">
        <v>502.11</v>
      </c>
      <c r="D2042" s="437">
        <v>-2.75</v>
      </c>
      <c r="E2042" s="437">
        <v>0</v>
      </c>
      <c r="F2042" s="437">
        <v>0</v>
      </c>
      <c r="G2042" s="437" t="s">
        <v>1213</v>
      </c>
      <c r="H2042" s="437" t="s">
        <v>1328</v>
      </c>
      <c r="I2042" s="437">
        <v>88</v>
      </c>
      <c r="J2042" s="437" t="s">
        <v>1343</v>
      </c>
      <c r="K2042" s="437" t="s">
        <v>1344</v>
      </c>
    </row>
    <row r="2043" spans="3:11">
      <c r="C2043" s="442">
        <v>8028909.7199999997</v>
      </c>
      <c r="D2043" s="442">
        <v>-22387.98</v>
      </c>
      <c r="E2043" s="437">
        <v>1.08</v>
      </c>
      <c r="F2043" s="437">
        <v>0</v>
      </c>
      <c r="G2043" s="437" t="s">
        <v>1213</v>
      </c>
      <c r="H2043" s="437" t="s">
        <v>1328</v>
      </c>
      <c r="I2043" s="437">
        <v>88</v>
      </c>
      <c r="J2043" s="437" t="s">
        <v>1345</v>
      </c>
      <c r="K2043" s="437" t="s">
        <v>1346</v>
      </c>
    </row>
    <row r="2044" spans="3:11">
      <c r="C2044" s="442">
        <v>14888419.800000001</v>
      </c>
      <c r="D2044" s="442">
        <v>-39001.32</v>
      </c>
      <c r="E2044" s="437">
        <v>2</v>
      </c>
      <c r="F2044" s="437">
        <v>-0.01</v>
      </c>
      <c r="G2044" s="437" t="s">
        <v>1213</v>
      </c>
      <c r="H2044" s="437" t="s">
        <v>1328</v>
      </c>
      <c r="I2044" s="437">
        <v>88</v>
      </c>
      <c r="J2044" s="437" t="s">
        <v>1345</v>
      </c>
      <c r="K2044" s="437" t="s">
        <v>1346</v>
      </c>
    </row>
    <row r="2045" spans="3:11">
      <c r="C2045" s="442">
        <v>436007.02</v>
      </c>
      <c r="D2045" s="442">
        <v>-7522.22</v>
      </c>
      <c r="E2045" s="437">
        <v>0.06</v>
      </c>
      <c r="F2045" s="437">
        <v>0</v>
      </c>
      <c r="G2045" s="437" t="s">
        <v>1213</v>
      </c>
      <c r="H2045" s="437" t="s">
        <v>1328</v>
      </c>
      <c r="I2045" s="437">
        <v>88</v>
      </c>
      <c r="J2045" s="437" t="s">
        <v>1345</v>
      </c>
      <c r="K2045" s="437" t="s">
        <v>1346</v>
      </c>
    </row>
    <row r="2046" spans="3:11">
      <c r="C2046" s="442">
        <v>3946774.55</v>
      </c>
      <c r="D2046" s="442">
        <v>-10540.75</v>
      </c>
      <c r="E2046" s="437">
        <v>0.53</v>
      </c>
      <c r="F2046" s="437">
        <v>0</v>
      </c>
      <c r="G2046" s="437" t="s">
        <v>1213</v>
      </c>
      <c r="H2046" s="437" t="s">
        <v>1347</v>
      </c>
      <c r="I2046" s="437">
        <v>90</v>
      </c>
      <c r="J2046" s="437" t="s">
        <v>1348</v>
      </c>
      <c r="K2046" s="437" t="s">
        <v>1349</v>
      </c>
    </row>
    <row r="2047" spans="3:11">
      <c r="C2047" s="442">
        <v>203603.85</v>
      </c>
      <c r="D2047" s="442">
        <v>-1104.8</v>
      </c>
      <c r="E2047" s="437">
        <v>0.03</v>
      </c>
      <c r="F2047" s="437">
        <v>0</v>
      </c>
      <c r="G2047" s="437" t="s">
        <v>1213</v>
      </c>
      <c r="H2047" s="437" t="s">
        <v>1347</v>
      </c>
      <c r="I2047" s="437">
        <v>90</v>
      </c>
      <c r="J2047" s="437" t="s">
        <v>1348</v>
      </c>
      <c r="K2047" s="437" t="s">
        <v>1349</v>
      </c>
    </row>
    <row r="2048" spans="3:11">
      <c r="C2048" s="442">
        <v>262115.29</v>
      </c>
      <c r="D2048" s="442">
        <v>-6159.6</v>
      </c>
      <c r="E2048" s="437">
        <v>0.04</v>
      </c>
      <c r="F2048" s="437">
        <v>0</v>
      </c>
      <c r="G2048" s="437" t="s">
        <v>1213</v>
      </c>
      <c r="H2048" s="437" t="s">
        <v>1347</v>
      </c>
      <c r="I2048" s="437">
        <v>90</v>
      </c>
      <c r="J2048" s="437" t="s">
        <v>1348</v>
      </c>
      <c r="K2048" s="437" t="s">
        <v>1349</v>
      </c>
    </row>
    <row r="2049" spans="3:11">
      <c r="C2049" s="442">
        <v>248137.56</v>
      </c>
      <c r="D2049" s="442">
        <v>-6889.88</v>
      </c>
      <c r="E2049" s="437">
        <v>0.03</v>
      </c>
      <c r="F2049" s="437">
        <v>0</v>
      </c>
      <c r="G2049" s="437" t="s">
        <v>1213</v>
      </c>
      <c r="H2049" s="437" t="s">
        <v>1347</v>
      </c>
      <c r="I2049" s="437">
        <v>90</v>
      </c>
      <c r="J2049" s="437" t="s">
        <v>1348</v>
      </c>
      <c r="K2049" s="437" t="s">
        <v>1349</v>
      </c>
    </row>
    <row r="2050" spans="3:11">
      <c r="C2050" s="442">
        <v>54340.75</v>
      </c>
      <c r="D2050" s="437">
        <v>-431.27</v>
      </c>
      <c r="E2050" s="437">
        <v>0.01</v>
      </c>
      <c r="F2050" s="437">
        <v>0</v>
      </c>
      <c r="G2050" s="437" t="s">
        <v>1213</v>
      </c>
      <c r="H2050" s="437" t="s">
        <v>1347</v>
      </c>
      <c r="I2050" s="437">
        <v>90</v>
      </c>
      <c r="J2050" s="437" t="s">
        <v>1348</v>
      </c>
      <c r="K2050" s="437" t="s">
        <v>1350</v>
      </c>
    </row>
    <row r="2051" spans="3:11">
      <c r="C2051" s="442">
        <v>290000</v>
      </c>
      <c r="D2051" s="442">
        <v>-2640.88</v>
      </c>
      <c r="E2051" s="437">
        <v>0.04</v>
      </c>
      <c r="F2051" s="437">
        <v>0</v>
      </c>
      <c r="G2051" s="437" t="s">
        <v>1213</v>
      </c>
      <c r="H2051" s="437" t="s">
        <v>1347</v>
      </c>
      <c r="I2051" s="437">
        <v>90</v>
      </c>
      <c r="J2051" s="437" t="s">
        <v>1348</v>
      </c>
      <c r="K2051" s="437" t="s">
        <v>1350</v>
      </c>
    </row>
    <row r="2052" spans="3:11">
      <c r="C2052" s="442">
        <v>672475.46</v>
      </c>
      <c r="D2052" s="442">
        <v>-4833</v>
      </c>
      <c r="E2052" s="437">
        <v>0.09</v>
      </c>
      <c r="F2052" s="437">
        <v>0</v>
      </c>
      <c r="G2052" s="437" t="s">
        <v>1213</v>
      </c>
      <c r="H2052" s="437" t="s">
        <v>1347</v>
      </c>
      <c r="I2052" s="437">
        <v>90</v>
      </c>
      <c r="J2052" s="437" t="s">
        <v>1348</v>
      </c>
      <c r="K2052" s="437" t="s">
        <v>1350</v>
      </c>
    </row>
    <row r="2053" spans="3:11">
      <c r="C2053" s="442">
        <v>821340.72</v>
      </c>
      <c r="D2053" s="442">
        <v>-15688.99</v>
      </c>
      <c r="E2053" s="437">
        <v>0.11</v>
      </c>
      <c r="F2053" s="437">
        <v>0</v>
      </c>
      <c r="G2053" s="437" t="s">
        <v>1213</v>
      </c>
      <c r="H2053" s="437" t="s">
        <v>1347</v>
      </c>
      <c r="I2053" s="437">
        <v>90</v>
      </c>
      <c r="J2053" s="437" t="s">
        <v>1348</v>
      </c>
      <c r="K2053" s="437" t="s">
        <v>1350</v>
      </c>
    </row>
    <row r="2054" spans="3:11">
      <c r="C2054" s="442">
        <v>7979.63</v>
      </c>
      <c r="D2054" s="437">
        <v>-502.22</v>
      </c>
      <c r="E2054" s="437">
        <v>0</v>
      </c>
      <c r="F2054" s="437">
        <v>0</v>
      </c>
      <c r="G2054" s="437" t="s">
        <v>1213</v>
      </c>
      <c r="H2054" s="437" t="s">
        <v>1347</v>
      </c>
      <c r="I2054" s="437">
        <v>90</v>
      </c>
      <c r="J2054" s="437" t="s">
        <v>1348</v>
      </c>
      <c r="K2054" s="437" t="s">
        <v>1350</v>
      </c>
    </row>
    <row r="2055" spans="3:11">
      <c r="C2055" s="442">
        <v>51353.87</v>
      </c>
      <c r="D2055" s="437">
        <v>-254.84</v>
      </c>
      <c r="E2055" s="437">
        <v>0.01</v>
      </c>
      <c r="F2055" s="437">
        <v>0</v>
      </c>
      <c r="G2055" s="437" t="s">
        <v>1213</v>
      </c>
      <c r="H2055" s="437" t="s">
        <v>1347</v>
      </c>
      <c r="I2055" s="437">
        <v>90</v>
      </c>
      <c r="J2055" s="437" t="s">
        <v>1348</v>
      </c>
      <c r="K2055" s="437" t="s">
        <v>1351</v>
      </c>
    </row>
    <row r="2056" spans="3:11">
      <c r="C2056" s="442">
        <v>1224.58</v>
      </c>
      <c r="D2056" s="437">
        <v>-134.12</v>
      </c>
      <c r="E2056" s="437">
        <v>0</v>
      </c>
      <c r="F2056" s="437">
        <v>0</v>
      </c>
      <c r="G2056" s="437" t="s">
        <v>1213</v>
      </c>
      <c r="H2056" s="437" t="s">
        <v>1347</v>
      </c>
      <c r="I2056" s="437">
        <v>90</v>
      </c>
      <c r="J2056" s="437" t="s">
        <v>1348</v>
      </c>
      <c r="K2056" s="437" t="s">
        <v>1351</v>
      </c>
    </row>
    <row r="2057" spans="3:11">
      <c r="C2057" s="442">
        <v>850539.34</v>
      </c>
      <c r="D2057" s="442">
        <v>-17870.39</v>
      </c>
      <c r="E2057" s="437">
        <v>0.11</v>
      </c>
      <c r="F2057" s="437">
        <v>0</v>
      </c>
      <c r="G2057" s="437" t="s">
        <v>1213</v>
      </c>
      <c r="H2057" s="437" t="s">
        <v>1347</v>
      </c>
      <c r="I2057" s="437">
        <v>90</v>
      </c>
      <c r="J2057" s="437" t="s">
        <v>1348</v>
      </c>
      <c r="K2057" s="437" t="s">
        <v>1352</v>
      </c>
    </row>
    <row r="2058" spans="3:11">
      <c r="C2058" s="442">
        <v>18372.07</v>
      </c>
      <c r="D2058" s="442">
        <v>-1147.6400000000001</v>
      </c>
      <c r="E2058" s="437">
        <v>0</v>
      </c>
      <c r="F2058" s="437">
        <v>0</v>
      </c>
      <c r="G2058" s="437" t="s">
        <v>1213</v>
      </c>
      <c r="H2058" s="437" t="s">
        <v>1347</v>
      </c>
      <c r="I2058" s="437">
        <v>90</v>
      </c>
      <c r="J2058" s="437" t="s">
        <v>1348</v>
      </c>
      <c r="K2058" s="437" t="s">
        <v>1352</v>
      </c>
    </row>
    <row r="2059" spans="3:11">
      <c r="C2059" s="437">
        <v>129.69999999999999</v>
      </c>
      <c r="D2059" s="437">
        <v>-4.6100000000000003</v>
      </c>
      <c r="E2059" s="437">
        <v>0</v>
      </c>
      <c r="F2059" s="437">
        <v>0</v>
      </c>
      <c r="G2059" s="437" t="s">
        <v>1213</v>
      </c>
      <c r="H2059" s="437" t="s">
        <v>1347</v>
      </c>
      <c r="I2059" s="437">
        <v>90</v>
      </c>
      <c r="J2059" s="437" t="s">
        <v>1348</v>
      </c>
      <c r="K2059" s="437" t="s">
        <v>1352</v>
      </c>
    </row>
    <row r="2060" spans="3:11">
      <c r="C2060" s="442">
        <v>4055100.67</v>
      </c>
      <c r="D2060" s="442">
        <v>-167778.65</v>
      </c>
      <c r="E2060" s="437">
        <v>0.55000000000000004</v>
      </c>
      <c r="F2060" s="437">
        <v>-0.02</v>
      </c>
      <c r="G2060" s="437" t="s">
        <v>1213</v>
      </c>
      <c r="H2060" s="437" t="s">
        <v>1347</v>
      </c>
      <c r="I2060" s="437">
        <v>90</v>
      </c>
      <c r="J2060" s="437" t="s">
        <v>1348</v>
      </c>
      <c r="K2060" s="437" t="s">
        <v>1352</v>
      </c>
    </row>
    <row r="2061" spans="3:11">
      <c r="C2061" s="442">
        <v>421154.26</v>
      </c>
      <c r="D2061" s="442">
        <v>-23370.26</v>
      </c>
      <c r="E2061" s="437">
        <v>0.06</v>
      </c>
      <c r="F2061" s="437">
        <v>0</v>
      </c>
      <c r="G2061" s="437" t="s">
        <v>1213</v>
      </c>
      <c r="H2061" s="437" t="s">
        <v>1347</v>
      </c>
      <c r="I2061" s="437">
        <v>90</v>
      </c>
      <c r="J2061" s="437" t="s">
        <v>1348</v>
      </c>
      <c r="K2061" s="437" t="s">
        <v>1352</v>
      </c>
    </row>
    <row r="2062" spans="3:11">
      <c r="C2062" s="442">
        <v>133746.76999999999</v>
      </c>
      <c r="D2062" s="442">
        <v>-1293.3</v>
      </c>
      <c r="E2062" s="437">
        <v>0.02</v>
      </c>
      <c r="F2062" s="437">
        <v>0</v>
      </c>
      <c r="G2062" s="437" t="s">
        <v>1213</v>
      </c>
      <c r="H2062" s="437" t="s">
        <v>1347</v>
      </c>
      <c r="I2062" s="437">
        <v>91</v>
      </c>
      <c r="J2062" s="437" t="s">
        <v>1353</v>
      </c>
      <c r="K2062" s="437" t="s">
        <v>1354</v>
      </c>
    </row>
    <row r="2063" spans="3:11">
      <c r="C2063" s="442">
        <v>13219.18</v>
      </c>
      <c r="D2063" s="437">
        <v>-78.25</v>
      </c>
      <c r="E2063" s="437">
        <v>0</v>
      </c>
      <c r="F2063" s="437">
        <v>0</v>
      </c>
      <c r="G2063" s="437" t="s">
        <v>1213</v>
      </c>
      <c r="H2063" s="437" t="s">
        <v>1347</v>
      </c>
      <c r="I2063" s="437">
        <v>91</v>
      </c>
      <c r="J2063" s="437" t="s">
        <v>1353</v>
      </c>
      <c r="K2063" s="437" t="s">
        <v>1355</v>
      </c>
    </row>
    <row r="2064" spans="3:11">
      <c r="C2064" s="442">
        <v>22955159.539999999</v>
      </c>
      <c r="D2064" s="442">
        <v>-137901.34</v>
      </c>
      <c r="E2064" s="437">
        <v>3.09</v>
      </c>
      <c r="F2064" s="437">
        <v>-0.02</v>
      </c>
      <c r="G2064" s="437" t="s">
        <v>1213</v>
      </c>
      <c r="H2064" s="437" t="s">
        <v>1347</v>
      </c>
      <c r="I2064" s="437">
        <v>91</v>
      </c>
      <c r="J2064" s="437" t="s">
        <v>1353</v>
      </c>
      <c r="K2064" s="437" t="s">
        <v>1355</v>
      </c>
    </row>
    <row r="2065" spans="3:11">
      <c r="C2065" s="442">
        <v>798705.62</v>
      </c>
      <c r="D2065" s="442">
        <v>-2223.98</v>
      </c>
      <c r="E2065" s="437">
        <v>0.11</v>
      </c>
      <c r="F2065" s="437">
        <v>0</v>
      </c>
      <c r="G2065" s="437" t="s">
        <v>1213</v>
      </c>
      <c r="H2065" s="437" t="s">
        <v>1347</v>
      </c>
      <c r="I2065" s="437">
        <v>91</v>
      </c>
      <c r="J2065" s="437" t="s">
        <v>1353</v>
      </c>
      <c r="K2065" s="437" t="s">
        <v>1355</v>
      </c>
    </row>
    <row r="2066" spans="3:11">
      <c r="C2066" s="442">
        <v>28653579.949999999</v>
      </c>
      <c r="D2066" s="442">
        <v>-456438.94</v>
      </c>
      <c r="E2066" s="437">
        <v>3.85</v>
      </c>
      <c r="F2066" s="437">
        <v>-0.06</v>
      </c>
      <c r="G2066" s="437" t="s">
        <v>1213</v>
      </c>
      <c r="H2066" s="437" t="s">
        <v>1347</v>
      </c>
      <c r="I2066" s="437">
        <v>91</v>
      </c>
      <c r="J2066" s="437" t="s">
        <v>1353</v>
      </c>
      <c r="K2066" s="437" t="s">
        <v>1355</v>
      </c>
    </row>
    <row r="2067" spans="3:11">
      <c r="C2067" s="442">
        <v>81877.8</v>
      </c>
      <c r="D2067" s="437">
        <v>-224.99</v>
      </c>
      <c r="E2067" s="437">
        <v>0.01</v>
      </c>
      <c r="F2067" s="437">
        <v>0</v>
      </c>
      <c r="G2067" s="437" t="s">
        <v>1213</v>
      </c>
      <c r="H2067" s="437" t="s">
        <v>1347</v>
      </c>
      <c r="I2067" s="437">
        <v>92</v>
      </c>
      <c r="J2067" s="437" t="s">
        <v>1356</v>
      </c>
      <c r="K2067" s="437" t="s">
        <v>1357</v>
      </c>
    </row>
    <row r="2068" spans="3:11">
      <c r="C2068" s="437">
        <v>391.93</v>
      </c>
      <c r="D2068" s="437">
        <v>-25.97</v>
      </c>
      <c r="E2068" s="437">
        <v>0</v>
      </c>
      <c r="F2068" s="437">
        <v>0</v>
      </c>
      <c r="G2068" s="437" t="s">
        <v>1213</v>
      </c>
      <c r="H2068" s="437" t="s">
        <v>1347</v>
      </c>
      <c r="I2068" s="437">
        <v>92</v>
      </c>
      <c r="J2068" s="437" t="s">
        <v>1356</v>
      </c>
      <c r="K2068" s="437" t="s">
        <v>1357</v>
      </c>
    </row>
    <row r="2069" spans="3:11">
      <c r="C2069" s="442">
        <v>5346504.21</v>
      </c>
      <c r="D2069" s="442">
        <v>-43969.11</v>
      </c>
      <c r="E2069" s="437">
        <v>0.72</v>
      </c>
      <c r="F2069" s="437">
        <v>-0.01</v>
      </c>
      <c r="G2069" s="437" t="s">
        <v>1213</v>
      </c>
      <c r="H2069" s="437" t="s">
        <v>1347</v>
      </c>
      <c r="I2069" s="437">
        <v>93</v>
      </c>
      <c r="J2069" s="437" t="s">
        <v>1358</v>
      </c>
      <c r="K2069" s="437" t="s">
        <v>1359</v>
      </c>
    </row>
    <row r="2070" spans="3:11">
      <c r="C2070" s="442">
        <v>324844.32</v>
      </c>
      <c r="D2070" s="442">
        <v>-3302.29</v>
      </c>
      <c r="E2070" s="437">
        <v>0.04</v>
      </c>
      <c r="F2070" s="437">
        <v>0</v>
      </c>
      <c r="G2070" s="437" t="s">
        <v>1213</v>
      </c>
      <c r="H2070" s="437" t="s">
        <v>1347</v>
      </c>
      <c r="I2070" s="437">
        <v>93</v>
      </c>
      <c r="J2070" s="437" t="s">
        <v>1358</v>
      </c>
      <c r="K2070" s="437" t="s">
        <v>1359</v>
      </c>
    </row>
    <row r="2071" spans="3:11">
      <c r="C2071" s="442">
        <v>475643.23</v>
      </c>
      <c r="D2071" s="442">
        <v>-1263.8</v>
      </c>
      <c r="E2071" s="437">
        <v>0.06</v>
      </c>
      <c r="F2071" s="437">
        <v>0</v>
      </c>
      <c r="G2071" s="437" t="s">
        <v>1213</v>
      </c>
      <c r="H2071" s="437" t="s">
        <v>1347</v>
      </c>
      <c r="I2071" s="437">
        <v>93</v>
      </c>
      <c r="J2071" s="437" t="s">
        <v>1358</v>
      </c>
      <c r="K2071" s="437" t="s">
        <v>1359</v>
      </c>
    </row>
    <row r="2072" spans="3:11">
      <c r="C2072" s="442">
        <v>6593637.0300000003</v>
      </c>
      <c r="D2072" s="442">
        <v>-474857.15</v>
      </c>
      <c r="E2072" s="437">
        <v>0.89</v>
      </c>
      <c r="F2072" s="437">
        <v>-0.06</v>
      </c>
      <c r="G2072" s="437" t="s">
        <v>1213</v>
      </c>
      <c r="H2072" s="437" t="s">
        <v>1347</v>
      </c>
      <c r="I2072" s="437">
        <v>93</v>
      </c>
      <c r="J2072" s="437" t="s">
        <v>1358</v>
      </c>
      <c r="K2072" s="437" t="s">
        <v>1359</v>
      </c>
    </row>
    <row r="2073" spans="3:11">
      <c r="C2073" s="442">
        <v>841708.39</v>
      </c>
      <c r="D2073" s="442">
        <v>-31439.47</v>
      </c>
      <c r="E2073" s="437">
        <v>0.11</v>
      </c>
      <c r="F2073" s="437">
        <v>0</v>
      </c>
      <c r="G2073" s="437" t="s">
        <v>1213</v>
      </c>
      <c r="H2073" s="437" t="s">
        <v>1347</v>
      </c>
      <c r="I2073" s="437">
        <v>93</v>
      </c>
      <c r="J2073" s="437" t="s">
        <v>1358</v>
      </c>
      <c r="K2073" s="437" t="s">
        <v>1359</v>
      </c>
    </row>
    <row r="2074" spans="3:11">
      <c r="C2074" s="442">
        <v>1167269.24</v>
      </c>
      <c r="D2074" s="442">
        <v>-24294.32</v>
      </c>
      <c r="E2074" s="437">
        <v>0.16</v>
      </c>
      <c r="F2074" s="437">
        <v>0</v>
      </c>
      <c r="G2074" s="437" t="s">
        <v>1213</v>
      </c>
      <c r="H2074" s="437" t="s">
        <v>1347</v>
      </c>
      <c r="I2074" s="437">
        <v>93</v>
      </c>
      <c r="J2074" s="437" t="s">
        <v>1358</v>
      </c>
      <c r="K2074" s="437" t="s">
        <v>1359</v>
      </c>
    </row>
    <row r="2075" spans="3:11">
      <c r="C2075" s="442">
        <v>465681.11</v>
      </c>
      <c r="D2075" s="442">
        <v>-31958.6</v>
      </c>
      <c r="E2075" s="437">
        <v>0.06</v>
      </c>
      <c r="F2075" s="437">
        <v>0</v>
      </c>
      <c r="G2075" s="437" t="s">
        <v>1213</v>
      </c>
      <c r="H2075" s="437" t="s">
        <v>1347</v>
      </c>
      <c r="I2075" s="437">
        <v>93</v>
      </c>
      <c r="J2075" s="437" t="s">
        <v>1358</v>
      </c>
      <c r="K2075" s="437" t="s">
        <v>1359</v>
      </c>
    </row>
    <row r="2076" spans="3:11">
      <c r="C2076" s="437">
        <v>3.8</v>
      </c>
      <c r="D2076" s="437">
        <v>-0.71</v>
      </c>
      <c r="E2076" s="437">
        <v>0</v>
      </c>
      <c r="F2076" s="437">
        <v>0</v>
      </c>
      <c r="G2076" s="437" t="s">
        <v>1213</v>
      </c>
      <c r="H2076" s="437" t="s">
        <v>1347</v>
      </c>
      <c r="I2076" s="437">
        <v>93</v>
      </c>
      <c r="J2076" s="437" t="s">
        <v>1358</v>
      </c>
      <c r="K2076" s="437" t="s">
        <v>1359</v>
      </c>
    </row>
    <row r="2077" spans="3:11">
      <c r="C2077" s="442">
        <v>639839.98</v>
      </c>
      <c r="D2077" s="442">
        <v>-9705.44</v>
      </c>
      <c r="E2077" s="437">
        <v>0.09</v>
      </c>
      <c r="F2077" s="437">
        <v>0</v>
      </c>
      <c r="G2077" s="437" t="s">
        <v>1213</v>
      </c>
      <c r="H2077" s="437" t="s">
        <v>1347</v>
      </c>
      <c r="I2077" s="437">
        <v>93</v>
      </c>
      <c r="J2077" s="437" t="s">
        <v>1358</v>
      </c>
      <c r="K2077" s="437" t="s">
        <v>1360</v>
      </c>
    </row>
    <row r="2078" spans="3:11">
      <c r="C2078" s="442">
        <v>119898.71</v>
      </c>
      <c r="D2078" s="442">
        <v>-1641.55</v>
      </c>
      <c r="E2078" s="437">
        <v>0.02</v>
      </c>
      <c r="F2078" s="437">
        <v>0</v>
      </c>
      <c r="G2078" s="437" t="s">
        <v>1213</v>
      </c>
      <c r="H2078" s="437" t="s">
        <v>1347</v>
      </c>
      <c r="I2078" s="437">
        <v>93</v>
      </c>
      <c r="J2078" s="437" t="s">
        <v>1358</v>
      </c>
      <c r="K2078" s="437" t="s">
        <v>1360</v>
      </c>
    </row>
    <row r="2079" spans="3:11">
      <c r="C2079" s="437">
        <v>678.48</v>
      </c>
      <c r="D2079" s="437">
        <v>-63.22</v>
      </c>
      <c r="E2079" s="437">
        <v>0</v>
      </c>
      <c r="F2079" s="437">
        <v>0</v>
      </c>
      <c r="G2079" s="437" t="s">
        <v>1213</v>
      </c>
      <c r="H2079" s="437" t="s">
        <v>1347</v>
      </c>
      <c r="I2079" s="437">
        <v>93</v>
      </c>
      <c r="J2079" s="437" t="s">
        <v>1358</v>
      </c>
      <c r="K2079" s="437" t="s">
        <v>1360</v>
      </c>
    </row>
    <row r="2080" spans="3:11">
      <c r="C2080" s="442">
        <v>1925067.68</v>
      </c>
      <c r="D2080" s="442">
        <v>-9049.82</v>
      </c>
      <c r="E2080" s="437">
        <v>0.26</v>
      </c>
      <c r="F2080" s="437">
        <v>0</v>
      </c>
      <c r="G2080" s="437" t="s">
        <v>1213</v>
      </c>
      <c r="H2080" s="437" t="s">
        <v>1347</v>
      </c>
      <c r="I2080" s="437">
        <v>93</v>
      </c>
      <c r="J2080" s="437" t="s">
        <v>1358</v>
      </c>
      <c r="K2080" s="437" t="s">
        <v>1361</v>
      </c>
    </row>
    <row r="2081" spans="3:11">
      <c r="C2081" s="442">
        <v>783705.01</v>
      </c>
      <c r="D2081" s="442">
        <v>-6977.2</v>
      </c>
      <c r="E2081" s="437">
        <v>0.11</v>
      </c>
      <c r="F2081" s="437">
        <v>0</v>
      </c>
      <c r="G2081" s="437" t="s">
        <v>1213</v>
      </c>
      <c r="H2081" s="437" t="s">
        <v>1347</v>
      </c>
      <c r="I2081" s="437">
        <v>93</v>
      </c>
      <c r="J2081" s="437" t="s">
        <v>1358</v>
      </c>
      <c r="K2081" s="437" t="s">
        <v>1361</v>
      </c>
    </row>
    <row r="2082" spans="3:11">
      <c r="C2082" s="442">
        <v>1039790.78</v>
      </c>
      <c r="D2082" s="442">
        <v>-2787.25</v>
      </c>
      <c r="E2082" s="437">
        <v>0.14000000000000001</v>
      </c>
      <c r="F2082" s="437">
        <v>0</v>
      </c>
      <c r="G2082" s="437" t="s">
        <v>1213</v>
      </c>
      <c r="H2082" s="437" t="s">
        <v>1347</v>
      </c>
      <c r="I2082" s="437">
        <v>93</v>
      </c>
      <c r="J2082" s="437" t="s">
        <v>1358</v>
      </c>
      <c r="K2082" s="437" t="s">
        <v>1361</v>
      </c>
    </row>
    <row r="2083" spans="3:11">
      <c r="C2083" s="442">
        <v>231600.05</v>
      </c>
      <c r="D2083" s="442">
        <v>-7788.55</v>
      </c>
      <c r="E2083" s="437">
        <v>0.03</v>
      </c>
      <c r="F2083" s="437">
        <v>0</v>
      </c>
      <c r="G2083" s="437" t="s">
        <v>1213</v>
      </c>
      <c r="H2083" s="437" t="s">
        <v>1347</v>
      </c>
      <c r="I2083" s="437">
        <v>93</v>
      </c>
      <c r="J2083" s="437" t="s">
        <v>1358</v>
      </c>
      <c r="K2083" s="437" t="s">
        <v>1361</v>
      </c>
    </row>
    <row r="2084" spans="3:11">
      <c r="C2084" s="442">
        <v>916614.91</v>
      </c>
      <c r="D2084" s="442">
        <v>-29486.18</v>
      </c>
      <c r="E2084" s="437">
        <v>0.12</v>
      </c>
      <c r="F2084" s="437">
        <v>0</v>
      </c>
      <c r="G2084" s="437" t="s">
        <v>1213</v>
      </c>
      <c r="H2084" s="437" t="s">
        <v>1347</v>
      </c>
      <c r="I2084" s="437">
        <v>93</v>
      </c>
      <c r="J2084" s="437" t="s">
        <v>1358</v>
      </c>
      <c r="K2084" s="437" t="s">
        <v>1361</v>
      </c>
    </row>
    <row r="2085" spans="3:11">
      <c r="C2085" s="442">
        <v>489988.56</v>
      </c>
      <c r="D2085" s="442">
        <v>-267370.15999999997</v>
      </c>
      <c r="E2085" s="437">
        <v>7.0000000000000007E-2</v>
      </c>
      <c r="F2085" s="437">
        <v>-0.04</v>
      </c>
      <c r="G2085" s="437" t="s">
        <v>1213</v>
      </c>
      <c r="H2085" s="437" t="s">
        <v>1347</v>
      </c>
      <c r="I2085" s="437">
        <v>93</v>
      </c>
      <c r="J2085" s="437" t="s">
        <v>1358</v>
      </c>
      <c r="K2085" s="437" t="s">
        <v>1361</v>
      </c>
    </row>
    <row r="2086" spans="3:11">
      <c r="C2086" s="442">
        <v>17454846.199999999</v>
      </c>
      <c r="D2086" s="442">
        <v>-87263.34</v>
      </c>
      <c r="E2086" s="437">
        <v>2.35</v>
      </c>
      <c r="F2086" s="437">
        <v>-0.01</v>
      </c>
      <c r="G2086" s="437" t="s">
        <v>1213</v>
      </c>
      <c r="H2086" s="437" t="s">
        <v>1347</v>
      </c>
      <c r="I2086" s="437">
        <v>93</v>
      </c>
      <c r="J2086" s="437" t="s">
        <v>1358</v>
      </c>
      <c r="K2086" s="437" t="s">
        <v>1362</v>
      </c>
    </row>
    <row r="2087" spans="3:11">
      <c r="C2087" s="442">
        <v>20032.310000000001</v>
      </c>
      <c r="D2087" s="437">
        <v>-122.48</v>
      </c>
      <c r="E2087" s="437">
        <v>0</v>
      </c>
      <c r="F2087" s="437">
        <v>0</v>
      </c>
      <c r="G2087" s="437" t="s">
        <v>1213</v>
      </c>
      <c r="H2087" s="437" t="s">
        <v>1347</v>
      </c>
      <c r="I2087" s="437">
        <v>93</v>
      </c>
      <c r="J2087" s="437" t="s">
        <v>1358</v>
      </c>
      <c r="K2087" s="437" t="s">
        <v>1362</v>
      </c>
    </row>
    <row r="2088" spans="3:11">
      <c r="C2088" s="442">
        <v>13027763.35</v>
      </c>
      <c r="D2088" s="442">
        <v>-103858.34</v>
      </c>
      <c r="E2088" s="437">
        <v>1.75</v>
      </c>
      <c r="F2088" s="437">
        <v>-0.01</v>
      </c>
      <c r="G2088" s="437" t="s">
        <v>1213</v>
      </c>
      <c r="H2088" s="437" t="s">
        <v>1347</v>
      </c>
      <c r="I2088" s="437">
        <v>93</v>
      </c>
      <c r="J2088" s="437" t="s">
        <v>1358</v>
      </c>
      <c r="K2088" s="437" t="s">
        <v>1362</v>
      </c>
    </row>
    <row r="2089" spans="3:11">
      <c r="C2089" s="442">
        <v>474832.88</v>
      </c>
      <c r="D2089" s="442">
        <v>-10346.59</v>
      </c>
      <c r="E2089" s="437">
        <v>0.06</v>
      </c>
      <c r="F2089" s="437">
        <v>0</v>
      </c>
      <c r="G2089" s="437" t="s">
        <v>1213</v>
      </c>
      <c r="H2089" s="437" t="s">
        <v>1347</v>
      </c>
      <c r="I2089" s="437">
        <v>93</v>
      </c>
      <c r="J2089" s="437" t="s">
        <v>1358</v>
      </c>
      <c r="K2089" s="437" t="s">
        <v>1362</v>
      </c>
    </row>
    <row r="2090" spans="3:11">
      <c r="C2090" s="442">
        <v>29595.8</v>
      </c>
      <c r="D2090" s="437">
        <v>-796.35</v>
      </c>
      <c r="E2090" s="437">
        <v>0</v>
      </c>
      <c r="F2090" s="437">
        <v>0</v>
      </c>
      <c r="G2090" s="437" t="s">
        <v>1213</v>
      </c>
      <c r="H2090" s="437" t="s">
        <v>1347</v>
      </c>
      <c r="I2090" s="437">
        <v>93</v>
      </c>
      <c r="J2090" s="437" t="s">
        <v>1358</v>
      </c>
      <c r="K2090" s="437" t="s">
        <v>1362</v>
      </c>
    </row>
    <row r="2091" spans="3:11">
      <c r="C2091" s="442">
        <v>1124139.57</v>
      </c>
      <c r="D2091" s="442">
        <v>-76974.009999999995</v>
      </c>
      <c r="E2091" s="437">
        <v>0.15</v>
      </c>
      <c r="F2091" s="437">
        <v>-0.01</v>
      </c>
      <c r="G2091" s="437" t="s">
        <v>1213</v>
      </c>
      <c r="H2091" s="437" t="s">
        <v>1347</v>
      </c>
      <c r="I2091" s="437">
        <v>93</v>
      </c>
      <c r="J2091" s="437" t="s">
        <v>1358</v>
      </c>
      <c r="K2091" s="437" t="s">
        <v>1362</v>
      </c>
    </row>
    <row r="2092" spans="3:11">
      <c r="C2092" s="442">
        <v>92626.7</v>
      </c>
      <c r="D2092" s="437">
        <v>-216.25</v>
      </c>
      <c r="E2092" s="437">
        <v>0.01</v>
      </c>
      <c r="F2092" s="437">
        <v>0</v>
      </c>
      <c r="G2092" s="437" t="s">
        <v>1213</v>
      </c>
      <c r="H2092" s="437" t="s">
        <v>1347</v>
      </c>
      <c r="I2092" s="437">
        <v>93</v>
      </c>
      <c r="J2092" s="437" t="s">
        <v>1363</v>
      </c>
      <c r="K2092" s="437" t="s">
        <v>1364</v>
      </c>
    </row>
    <row r="2093" spans="3:11">
      <c r="C2093" s="437">
        <v>207.87</v>
      </c>
      <c r="D2093" s="437">
        <v>-112.05</v>
      </c>
      <c r="E2093" s="437">
        <v>0</v>
      </c>
      <c r="F2093" s="437">
        <v>0</v>
      </c>
      <c r="G2093" s="437" t="s">
        <v>1213</v>
      </c>
      <c r="H2093" s="437" t="s">
        <v>1347</v>
      </c>
      <c r="I2093" s="437">
        <v>93</v>
      </c>
      <c r="J2093" s="437" t="s">
        <v>1363</v>
      </c>
      <c r="K2093" s="437" t="s">
        <v>1364</v>
      </c>
    </row>
    <row r="2094" spans="3:11">
      <c r="C2094" s="442">
        <v>1930676.9</v>
      </c>
      <c r="D2094" s="442">
        <v>-11596.55</v>
      </c>
      <c r="E2094" s="437">
        <v>0.26</v>
      </c>
      <c r="F2094" s="437">
        <v>0</v>
      </c>
      <c r="G2094" s="437" t="s">
        <v>1213</v>
      </c>
      <c r="H2094" s="437" t="s">
        <v>1347</v>
      </c>
      <c r="I2094" s="437">
        <v>93</v>
      </c>
      <c r="J2094" s="437" t="s">
        <v>1363</v>
      </c>
      <c r="K2094" s="437" t="s">
        <v>1365</v>
      </c>
    </row>
    <row r="2095" spans="3:11">
      <c r="C2095" s="442">
        <v>2783914.53</v>
      </c>
      <c r="D2095" s="442">
        <v>-66976.52</v>
      </c>
      <c r="E2095" s="437">
        <v>0.37</v>
      </c>
      <c r="F2095" s="437">
        <v>-0.01</v>
      </c>
      <c r="G2095" s="437" t="s">
        <v>1213</v>
      </c>
      <c r="H2095" s="437" t="s">
        <v>1347</v>
      </c>
      <c r="I2095" s="437">
        <v>93</v>
      </c>
      <c r="J2095" s="437" t="s">
        <v>1363</v>
      </c>
      <c r="K2095" s="437" t="s">
        <v>1365</v>
      </c>
    </row>
    <row r="2096" spans="3:11">
      <c r="C2096" s="442">
        <v>88124.57</v>
      </c>
      <c r="D2096" s="442">
        <v>-5685.67</v>
      </c>
      <c r="E2096" s="437">
        <v>0.01</v>
      </c>
      <c r="F2096" s="437">
        <v>0</v>
      </c>
      <c r="G2096" s="437" t="s">
        <v>1213</v>
      </c>
      <c r="H2096" s="437" t="s">
        <v>1347</v>
      </c>
      <c r="I2096" s="437">
        <v>93</v>
      </c>
      <c r="J2096" s="437" t="s">
        <v>1363</v>
      </c>
      <c r="K2096" s="437" t="s">
        <v>1365</v>
      </c>
    </row>
    <row r="2097" spans="3:11">
      <c r="C2097" s="442">
        <v>2990794.91</v>
      </c>
      <c r="D2097" s="442">
        <v>-8719.89</v>
      </c>
      <c r="E2097" s="437">
        <v>0.4</v>
      </c>
      <c r="F2097" s="437">
        <v>0</v>
      </c>
      <c r="G2097" s="437" t="s">
        <v>1213</v>
      </c>
      <c r="H2097" s="437" t="s">
        <v>1366</v>
      </c>
      <c r="I2097" s="437">
        <v>94</v>
      </c>
      <c r="J2097" s="437" t="s">
        <v>1367</v>
      </c>
      <c r="K2097" s="437" t="s">
        <v>1368</v>
      </c>
    </row>
    <row r="2098" spans="3:11">
      <c r="C2098" s="442">
        <v>22749.75</v>
      </c>
      <c r="D2098" s="437">
        <v>-125.33</v>
      </c>
      <c r="E2098" s="437">
        <v>0</v>
      </c>
      <c r="F2098" s="437">
        <v>0</v>
      </c>
      <c r="G2098" s="437" t="s">
        <v>1213</v>
      </c>
      <c r="H2098" s="437" t="s">
        <v>1366</v>
      </c>
      <c r="I2098" s="437">
        <v>94</v>
      </c>
      <c r="J2098" s="437" t="s">
        <v>1367</v>
      </c>
      <c r="K2098" s="437" t="s">
        <v>1368</v>
      </c>
    </row>
    <row r="2099" spans="3:11">
      <c r="C2099" s="442">
        <v>762485.56</v>
      </c>
      <c r="D2099" s="442">
        <v>-4762.68</v>
      </c>
      <c r="E2099" s="437">
        <v>0.1</v>
      </c>
      <c r="F2099" s="437">
        <v>0</v>
      </c>
      <c r="G2099" s="437" t="s">
        <v>1213</v>
      </c>
      <c r="H2099" s="437" t="s">
        <v>1366</v>
      </c>
      <c r="I2099" s="437">
        <v>94</v>
      </c>
      <c r="J2099" s="437" t="s">
        <v>1367</v>
      </c>
      <c r="K2099" s="437" t="s">
        <v>1368</v>
      </c>
    </row>
    <row r="2100" spans="3:11">
      <c r="C2100" s="442">
        <v>8348.17</v>
      </c>
      <c r="D2100" s="437">
        <v>-125.68</v>
      </c>
      <c r="E2100" s="437">
        <v>0</v>
      </c>
      <c r="F2100" s="437">
        <v>0</v>
      </c>
      <c r="G2100" s="437" t="s">
        <v>1213</v>
      </c>
      <c r="H2100" s="437" t="s">
        <v>1366</v>
      </c>
      <c r="I2100" s="437">
        <v>94</v>
      </c>
      <c r="J2100" s="437" t="s">
        <v>1367</v>
      </c>
      <c r="K2100" s="437" t="s">
        <v>1368</v>
      </c>
    </row>
    <row r="2101" spans="3:11">
      <c r="C2101" s="442">
        <v>17906.82</v>
      </c>
      <c r="D2101" s="442">
        <v>-1192.19</v>
      </c>
      <c r="E2101" s="437">
        <v>0</v>
      </c>
      <c r="F2101" s="437">
        <v>0</v>
      </c>
      <c r="G2101" s="437" t="s">
        <v>1213</v>
      </c>
      <c r="H2101" s="437" t="s">
        <v>1366</v>
      </c>
      <c r="I2101" s="437">
        <v>94</v>
      </c>
      <c r="J2101" s="437" t="s">
        <v>1367</v>
      </c>
      <c r="K2101" s="437" t="s">
        <v>1368</v>
      </c>
    </row>
    <row r="2102" spans="3:11">
      <c r="C2102" s="442">
        <v>909732.39</v>
      </c>
      <c r="D2102" s="442">
        <v>-9992.4500000000007</v>
      </c>
      <c r="E2102" s="437">
        <v>0.12</v>
      </c>
      <c r="F2102" s="437">
        <v>0</v>
      </c>
      <c r="G2102" s="437" t="s">
        <v>1213</v>
      </c>
      <c r="H2102" s="437" t="s">
        <v>1366</v>
      </c>
      <c r="I2102" s="437">
        <v>94</v>
      </c>
      <c r="J2102" s="437" t="s">
        <v>1369</v>
      </c>
      <c r="K2102" s="437" t="s">
        <v>1370</v>
      </c>
    </row>
    <row r="2103" spans="3:11">
      <c r="C2103" s="442">
        <v>15893.2</v>
      </c>
      <c r="D2103" s="437">
        <v>-229.4</v>
      </c>
      <c r="E2103" s="437">
        <v>0</v>
      </c>
      <c r="F2103" s="437">
        <v>0</v>
      </c>
      <c r="G2103" s="437" t="s">
        <v>1213</v>
      </c>
      <c r="H2103" s="437" t="s">
        <v>1366</v>
      </c>
      <c r="I2103" s="437">
        <v>94</v>
      </c>
      <c r="J2103" s="437" t="s">
        <v>1369</v>
      </c>
      <c r="K2103" s="437" t="s">
        <v>1370</v>
      </c>
    </row>
    <row r="2104" spans="3:11">
      <c r="C2104" s="442">
        <v>4801052.62</v>
      </c>
      <c r="D2104" s="442">
        <v>-132471.37</v>
      </c>
      <c r="E2104" s="437">
        <v>0.65</v>
      </c>
      <c r="F2104" s="437">
        <v>-0.02</v>
      </c>
      <c r="G2104" s="437" t="s">
        <v>1213</v>
      </c>
      <c r="H2104" s="437" t="s">
        <v>1366</v>
      </c>
      <c r="I2104" s="437">
        <v>94</v>
      </c>
      <c r="J2104" s="437" t="s">
        <v>1369</v>
      </c>
      <c r="K2104" s="437" t="s">
        <v>1370</v>
      </c>
    </row>
    <row r="2105" spans="3:11">
      <c r="C2105" s="442">
        <v>336748.17</v>
      </c>
      <c r="D2105" s="442">
        <v>-1096.72</v>
      </c>
      <c r="E2105" s="437">
        <v>0.05</v>
      </c>
      <c r="F2105" s="437">
        <v>0</v>
      </c>
      <c r="G2105" s="437">
        <v>2.52</v>
      </c>
      <c r="H2105" s="437" t="s">
        <v>1366</v>
      </c>
      <c r="I2105" s="437">
        <v>95</v>
      </c>
      <c r="J2105" s="437" t="s">
        <v>1371</v>
      </c>
      <c r="K2105" s="437" t="s">
        <v>1372</v>
      </c>
    </row>
    <row r="2106" spans="3:11">
      <c r="C2106" s="442">
        <v>6264694.4000000004</v>
      </c>
      <c r="D2106" s="442">
        <v>-42198.27</v>
      </c>
      <c r="E2106" s="437">
        <v>0.84</v>
      </c>
      <c r="F2106" s="437">
        <v>-0.01</v>
      </c>
      <c r="G2106" s="437">
        <v>46.92</v>
      </c>
      <c r="H2106" s="437" t="s">
        <v>1366</v>
      </c>
      <c r="I2106" s="437">
        <v>95</v>
      </c>
      <c r="J2106" s="437" t="s">
        <v>1371</v>
      </c>
      <c r="K2106" s="437" t="s">
        <v>1373</v>
      </c>
    </row>
    <row r="2107" spans="3:11">
      <c r="C2107" s="442">
        <v>888500.87</v>
      </c>
      <c r="D2107" s="442">
        <v>-13856.36</v>
      </c>
      <c r="E2107" s="437">
        <v>0.12</v>
      </c>
      <c r="F2107" s="437">
        <v>0</v>
      </c>
      <c r="G2107" s="437">
        <v>6.65</v>
      </c>
      <c r="H2107" s="437" t="s">
        <v>1366</v>
      </c>
      <c r="I2107" s="437">
        <v>95</v>
      </c>
      <c r="J2107" s="437" t="s">
        <v>1371</v>
      </c>
      <c r="K2107" s="437" t="s">
        <v>1373</v>
      </c>
    </row>
    <row r="2108" spans="3:11">
      <c r="C2108" s="442">
        <v>4879.62</v>
      </c>
      <c r="D2108" s="442">
        <v>-2630.16</v>
      </c>
      <c r="E2108" s="437">
        <v>0</v>
      </c>
      <c r="F2108" s="437">
        <v>0</v>
      </c>
      <c r="G2108" s="437">
        <v>0.04</v>
      </c>
      <c r="H2108" s="437" t="s">
        <v>1366</v>
      </c>
      <c r="I2108" s="437">
        <v>95</v>
      </c>
      <c r="J2108" s="437" t="s">
        <v>1371</v>
      </c>
      <c r="K2108" s="437" t="s">
        <v>1373</v>
      </c>
    </row>
    <row r="2109" spans="3:11">
      <c r="C2109" s="442">
        <v>7600</v>
      </c>
      <c r="D2109" s="437">
        <v>-16.41</v>
      </c>
      <c r="E2109" s="437">
        <v>0</v>
      </c>
      <c r="F2109" s="437">
        <v>0</v>
      </c>
      <c r="G2109" s="437">
        <v>0.06</v>
      </c>
      <c r="H2109" s="437" t="s">
        <v>1366</v>
      </c>
      <c r="I2109" s="437">
        <v>95</v>
      </c>
      <c r="J2109" s="437" t="s">
        <v>1374</v>
      </c>
      <c r="K2109" s="437" t="s">
        <v>1375</v>
      </c>
    </row>
    <row r="2110" spans="3:11">
      <c r="C2110" s="442">
        <v>324363.12</v>
      </c>
      <c r="D2110" s="437">
        <v>-700.61</v>
      </c>
      <c r="E2110" s="437">
        <v>0.04</v>
      </c>
      <c r="F2110" s="437">
        <v>0</v>
      </c>
      <c r="G2110" s="437">
        <v>2.4300000000000002</v>
      </c>
      <c r="H2110" s="437" t="s">
        <v>1366</v>
      </c>
      <c r="I2110" s="437">
        <v>95</v>
      </c>
      <c r="J2110" s="437" t="s">
        <v>1374</v>
      </c>
      <c r="K2110" s="437" t="s">
        <v>1375</v>
      </c>
    </row>
    <row r="2111" spans="3:11">
      <c r="C2111" s="442">
        <v>123727.92</v>
      </c>
      <c r="D2111" s="437">
        <v>-514.95000000000005</v>
      </c>
      <c r="E2111" s="437">
        <v>0.02</v>
      </c>
      <c r="F2111" s="437">
        <v>0</v>
      </c>
      <c r="G2111" s="437">
        <v>0.93</v>
      </c>
      <c r="H2111" s="437" t="s">
        <v>1366</v>
      </c>
      <c r="I2111" s="437">
        <v>95</v>
      </c>
      <c r="J2111" s="437" t="s">
        <v>1374</v>
      </c>
      <c r="K2111" s="437" t="s">
        <v>1376</v>
      </c>
    </row>
    <row r="2112" spans="3:11">
      <c r="C2112" s="442">
        <v>62168.84</v>
      </c>
      <c r="D2112" s="437">
        <v>-517.58000000000004</v>
      </c>
      <c r="E2112" s="437">
        <v>0.01</v>
      </c>
      <c r="F2112" s="437">
        <v>0</v>
      </c>
      <c r="G2112" s="437">
        <v>0.47</v>
      </c>
      <c r="H2112" s="437" t="s">
        <v>1366</v>
      </c>
      <c r="I2112" s="437">
        <v>95</v>
      </c>
      <c r="J2112" s="437" t="s">
        <v>1374</v>
      </c>
      <c r="K2112" s="437" t="s">
        <v>1376</v>
      </c>
    </row>
    <row r="2113" spans="3:11">
      <c r="C2113" s="442">
        <v>983381.47</v>
      </c>
      <c r="D2113" s="442">
        <v>-13478.25</v>
      </c>
      <c r="E2113" s="437">
        <v>0.13</v>
      </c>
      <c r="F2113" s="437">
        <v>0</v>
      </c>
      <c r="G2113" s="437">
        <v>7.37</v>
      </c>
      <c r="H2113" s="437" t="s">
        <v>1366</v>
      </c>
      <c r="I2113" s="437">
        <v>95</v>
      </c>
      <c r="J2113" s="437" t="s">
        <v>1374</v>
      </c>
      <c r="K2113" s="437" t="s">
        <v>1376</v>
      </c>
    </row>
    <row r="2114" spans="3:11">
      <c r="C2114" s="442">
        <v>356566.4</v>
      </c>
      <c r="D2114" s="437">
        <v>-904.01</v>
      </c>
      <c r="E2114" s="437">
        <v>0.05</v>
      </c>
      <c r="F2114" s="437">
        <v>0</v>
      </c>
      <c r="G2114" s="437">
        <v>2.67</v>
      </c>
      <c r="H2114" s="437" t="s">
        <v>1366</v>
      </c>
      <c r="I2114" s="437">
        <v>95</v>
      </c>
      <c r="J2114" s="437" t="s">
        <v>1374</v>
      </c>
      <c r="K2114" s="437" t="s">
        <v>1377</v>
      </c>
    </row>
    <row r="2115" spans="3:11">
      <c r="C2115" s="442">
        <v>194813.48</v>
      </c>
      <c r="D2115" s="437">
        <v>-541.83000000000004</v>
      </c>
      <c r="E2115" s="437">
        <v>0.03</v>
      </c>
      <c r="F2115" s="437">
        <v>0</v>
      </c>
      <c r="G2115" s="437">
        <v>1.46</v>
      </c>
      <c r="H2115" s="437" t="s">
        <v>1366</v>
      </c>
      <c r="I2115" s="437">
        <v>95</v>
      </c>
      <c r="J2115" s="437" t="s">
        <v>1374</v>
      </c>
      <c r="K2115" s="437" t="s">
        <v>1377</v>
      </c>
    </row>
    <row r="2116" spans="3:11">
      <c r="C2116" s="442">
        <v>214531.02</v>
      </c>
      <c r="D2116" s="442">
        <v>-3418.48</v>
      </c>
      <c r="E2116" s="437">
        <v>0.03</v>
      </c>
      <c r="F2116" s="437">
        <v>0</v>
      </c>
      <c r="G2116" s="437">
        <v>1.61</v>
      </c>
      <c r="H2116" s="437" t="s">
        <v>1366</v>
      </c>
      <c r="I2116" s="437">
        <v>95</v>
      </c>
      <c r="J2116" s="437" t="s">
        <v>1374</v>
      </c>
      <c r="K2116" s="437" t="s">
        <v>1377</v>
      </c>
    </row>
    <row r="2117" spans="3:11">
      <c r="C2117" s="442">
        <v>94274.4</v>
      </c>
      <c r="D2117" s="442">
        <v>-94274.4</v>
      </c>
      <c r="E2117" s="437">
        <v>0.01</v>
      </c>
      <c r="F2117" s="437">
        <v>-0.01</v>
      </c>
      <c r="G2117" s="437">
        <v>0.71</v>
      </c>
      <c r="H2117" s="437" t="s">
        <v>1366</v>
      </c>
      <c r="I2117" s="437">
        <v>95</v>
      </c>
      <c r="J2117" s="437" t="s">
        <v>1374</v>
      </c>
      <c r="K2117" s="437" t="s">
        <v>1377</v>
      </c>
    </row>
    <row r="2118" spans="3:11">
      <c r="C2118" s="442">
        <v>18271299.129999999</v>
      </c>
      <c r="D2118" s="442">
        <v>-117821.73</v>
      </c>
      <c r="E2118" s="437">
        <v>2.46</v>
      </c>
      <c r="F2118" s="437">
        <v>-0.02</v>
      </c>
      <c r="G2118" s="437">
        <v>136.85</v>
      </c>
      <c r="H2118" s="437" t="s">
        <v>1366</v>
      </c>
      <c r="I2118" s="437">
        <v>95</v>
      </c>
      <c r="J2118" s="437" t="s">
        <v>1374</v>
      </c>
      <c r="K2118" s="437" t="s">
        <v>1378</v>
      </c>
    </row>
    <row r="2119" spans="3:11">
      <c r="C2119" s="442">
        <v>1597221.39</v>
      </c>
      <c r="D2119" s="442">
        <v>-3607.5</v>
      </c>
      <c r="E2119" s="437">
        <v>0.21</v>
      </c>
      <c r="F2119" s="437">
        <v>0</v>
      </c>
      <c r="G2119" s="437">
        <v>11.96</v>
      </c>
      <c r="H2119" s="437" t="s">
        <v>1366</v>
      </c>
      <c r="I2119" s="437">
        <v>95</v>
      </c>
      <c r="J2119" s="437" t="s">
        <v>1374</v>
      </c>
      <c r="K2119" s="437" t="s">
        <v>1378</v>
      </c>
    </row>
    <row r="2120" spans="3:11">
      <c r="C2120" s="442">
        <v>402522.81</v>
      </c>
      <c r="D2120" s="442">
        <v>-3038.64</v>
      </c>
      <c r="E2120" s="437">
        <v>0.05</v>
      </c>
      <c r="F2120" s="437">
        <v>0</v>
      </c>
      <c r="G2120" s="437">
        <v>3.01</v>
      </c>
      <c r="H2120" s="437" t="s">
        <v>1366</v>
      </c>
      <c r="I2120" s="437">
        <v>95</v>
      </c>
      <c r="J2120" s="437" t="s">
        <v>1374</v>
      </c>
      <c r="K2120" s="437" t="s">
        <v>1378</v>
      </c>
    </row>
    <row r="2121" spans="3:11">
      <c r="C2121" s="442">
        <v>947277.63</v>
      </c>
      <c r="D2121" s="442">
        <v>-14279.44</v>
      </c>
      <c r="E2121" s="437">
        <v>0.13</v>
      </c>
      <c r="F2121" s="437">
        <v>0</v>
      </c>
      <c r="G2121" s="437">
        <v>7.1</v>
      </c>
      <c r="H2121" s="437" t="s">
        <v>1366</v>
      </c>
      <c r="I2121" s="437">
        <v>95</v>
      </c>
      <c r="J2121" s="437" t="s">
        <v>1374</v>
      </c>
      <c r="K2121" s="437" t="s">
        <v>1378</v>
      </c>
    </row>
    <row r="2122" spans="3:11">
      <c r="C2122" s="442">
        <v>250763.36</v>
      </c>
      <c r="D2122" s="442">
        <v>-3021.04</v>
      </c>
      <c r="E2122" s="437">
        <v>0.03</v>
      </c>
      <c r="F2122" s="437">
        <v>0</v>
      </c>
      <c r="G2122" s="437" t="s">
        <v>1213</v>
      </c>
      <c r="H2122" s="437" t="s">
        <v>1366</v>
      </c>
      <c r="I2122" s="437">
        <v>96</v>
      </c>
      <c r="J2122" s="437" t="s">
        <v>1379</v>
      </c>
      <c r="K2122" s="437" t="s">
        <v>1380</v>
      </c>
    </row>
    <row r="2123" spans="3:11">
      <c r="C2123" s="442">
        <v>4291481.93</v>
      </c>
      <c r="D2123" s="442">
        <v>-57583.59</v>
      </c>
      <c r="E2123" s="437">
        <v>0.57999999999999996</v>
      </c>
      <c r="F2123" s="437">
        <v>-0.01</v>
      </c>
      <c r="G2123" s="437" t="s">
        <v>1213</v>
      </c>
      <c r="H2123" s="437" t="s">
        <v>1366</v>
      </c>
      <c r="I2123" s="437">
        <v>96</v>
      </c>
      <c r="J2123" s="437" t="s">
        <v>1379</v>
      </c>
      <c r="K2123" s="437" t="s">
        <v>1381</v>
      </c>
    </row>
    <row r="2124" spans="3:11">
      <c r="C2124" s="442">
        <v>501630.14</v>
      </c>
      <c r="D2124" s="442">
        <v>-2393.13</v>
      </c>
      <c r="E2124" s="437">
        <v>7.0000000000000007E-2</v>
      </c>
      <c r="F2124" s="437">
        <v>0</v>
      </c>
      <c r="G2124" s="437" t="s">
        <v>1213</v>
      </c>
      <c r="H2124" s="437" t="s">
        <v>1366</v>
      </c>
      <c r="I2124" s="437">
        <v>96</v>
      </c>
      <c r="J2124" s="437" t="s">
        <v>1379</v>
      </c>
      <c r="K2124" s="437" t="s">
        <v>1381</v>
      </c>
    </row>
    <row r="2125" spans="3:11">
      <c r="C2125" s="442">
        <v>593067.25</v>
      </c>
      <c r="D2125" s="442">
        <v>-13967.36</v>
      </c>
      <c r="E2125" s="437">
        <v>0.08</v>
      </c>
      <c r="F2125" s="437">
        <v>0</v>
      </c>
      <c r="G2125" s="437" t="s">
        <v>1213</v>
      </c>
      <c r="H2125" s="437" t="s">
        <v>1366</v>
      </c>
      <c r="I2125" s="437">
        <v>96</v>
      </c>
      <c r="J2125" s="437" t="s">
        <v>1379</v>
      </c>
      <c r="K2125" s="437" t="s">
        <v>1381</v>
      </c>
    </row>
    <row r="2126" spans="3:11">
      <c r="C2126" s="442">
        <v>2662711.4300000002</v>
      </c>
      <c r="D2126" s="442">
        <v>-185110.42</v>
      </c>
      <c r="E2126" s="437">
        <v>0.36</v>
      </c>
      <c r="F2126" s="437">
        <v>-0.02</v>
      </c>
      <c r="G2126" s="437" t="s">
        <v>1213</v>
      </c>
      <c r="H2126" s="437" t="s">
        <v>1366</v>
      </c>
      <c r="I2126" s="437">
        <v>96</v>
      </c>
      <c r="J2126" s="437" t="s">
        <v>1379</v>
      </c>
      <c r="K2126" s="437" t="s">
        <v>1381</v>
      </c>
    </row>
    <row r="2127" spans="3:11">
      <c r="C2127" s="437">
        <v>-195.11</v>
      </c>
      <c r="D2127" s="437">
        <v>0</v>
      </c>
      <c r="E2127" s="437">
        <v>0</v>
      </c>
      <c r="F2127" s="437">
        <v>0</v>
      </c>
      <c r="G2127" s="437" t="s">
        <v>1213</v>
      </c>
      <c r="H2127" s="437" t="s">
        <v>1366</v>
      </c>
      <c r="I2127" s="437">
        <v>96</v>
      </c>
      <c r="J2127" s="437" t="s">
        <v>1379</v>
      </c>
      <c r="K2127" s="437" t="s">
        <v>1381</v>
      </c>
    </row>
    <row r="2128" spans="3:11">
      <c r="C2128" s="442">
        <v>3195398.87</v>
      </c>
      <c r="D2128" s="442">
        <v>-10385.86</v>
      </c>
      <c r="E2128" s="437">
        <v>0.43</v>
      </c>
      <c r="F2128" s="437">
        <v>0</v>
      </c>
      <c r="G2128" s="437" t="s">
        <v>1213</v>
      </c>
      <c r="H2128" s="437" t="s">
        <v>1366</v>
      </c>
      <c r="I2128" s="437">
        <v>96</v>
      </c>
      <c r="J2128" s="437" t="s">
        <v>1379</v>
      </c>
      <c r="K2128" s="437" t="s">
        <v>1382</v>
      </c>
    </row>
    <row r="2129" spans="3:11">
      <c r="C2129" s="442">
        <v>1869113.64</v>
      </c>
      <c r="D2129" s="442">
        <v>-30650.52</v>
      </c>
      <c r="E2129" s="437">
        <v>0.25</v>
      </c>
      <c r="F2129" s="437">
        <v>0</v>
      </c>
      <c r="G2129" s="437" t="s">
        <v>1213</v>
      </c>
      <c r="H2129" s="437" t="s">
        <v>1366</v>
      </c>
      <c r="I2129" s="437">
        <v>96</v>
      </c>
      <c r="J2129" s="437" t="s">
        <v>1379</v>
      </c>
      <c r="K2129" s="437" t="s">
        <v>1382</v>
      </c>
    </row>
    <row r="2130" spans="3:11">
      <c r="C2130" s="442">
        <v>258553.87</v>
      </c>
      <c r="D2130" s="442">
        <v>-16237.28</v>
      </c>
      <c r="E2130" s="437">
        <v>0.03</v>
      </c>
      <c r="F2130" s="437">
        <v>0</v>
      </c>
      <c r="G2130" s="437" t="s">
        <v>1213</v>
      </c>
      <c r="H2130" s="437" t="s">
        <v>1366</v>
      </c>
      <c r="I2130" s="437">
        <v>96</v>
      </c>
      <c r="J2130" s="437" t="s">
        <v>1379</v>
      </c>
      <c r="K2130" s="437" t="s">
        <v>1382</v>
      </c>
    </row>
    <row r="2131" spans="3:11">
      <c r="C2131" s="442">
        <v>2357117.17</v>
      </c>
      <c r="D2131" s="442">
        <v>-17648.95</v>
      </c>
      <c r="E2131" s="437">
        <v>0.32</v>
      </c>
      <c r="F2131" s="437">
        <v>0</v>
      </c>
      <c r="G2131" s="437" t="s">
        <v>1213</v>
      </c>
      <c r="H2131" s="437" t="s">
        <v>1366</v>
      </c>
      <c r="I2131" s="437">
        <v>96</v>
      </c>
      <c r="J2131" s="437" t="s">
        <v>1379</v>
      </c>
      <c r="K2131" s="437" t="s">
        <v>1383</v>
      </c>
    </row>
    <row r="2132" spans="3:11">
      <c r="C2132" s="442">
        <v>20592.66</v>
      </c>
      <c r="D2132" s="437">
        <v>-491.24</v>
      </c>
      <c r="E2132" s="437">
        <v>0</v>
      </c>
      <c r="F2132" s="437">
        <v>0</v>
      </c>
      <c r="G2132" s="437" t="s">
        <v>1213</v>
      </c>
      <c r="H2132" s="437" t="s">
        <v>1366</v>
      </c>
      <c r="I2132" s="437">
        <v>96</v>
      </c>
      <c r="J2132" s="437" t="s">
        <v>1379</v>
      </c>
      <c r="K2132" s="437" t="s">
        <v>1383</v>
      </c>
    </row>
    <row r="2133" spans="3:11">
      <c r="C2133" s="442">
        <v>3435093.79</v>
      </c>
      <c r="D2133" s="442">
        <v>-102923.98</v>
      </c>
      <c r="E2133" s="437">
        <v>0.46</v>
      </c>
      <c r="F2133" s="437">
        <v>-0.01</v>
      </c>
      <c r="G2133" s="437" t="s">
        <v>1213</v>
      </c>
      <c r="H2133" s="437" t="s">
        <v>1366</v>
      </c>
      <c r="I2133" s="437">
        <v>96</v>
      </c>
      <c r="J2133" s="437" t="s">
        <v>1379</v>
      </c>
      <c r="K2133" s="437" t="s">
        <v>1383</v>
      </c>
    </row>
    <row r="2134" spans="3:11">
      <c r="C2134" s="442">
        <v>685381.52</v>
      </c>
      <c r="D2134" s="442">
        <v>-14144.28</v>
      </c>
      <c r="E2134" s="437">
        <v>0.09</v>
      </c>
      <c r="F2134" s="437">
        <v>0</v>
      </c>
      <c r="G2134" s="437" t="s">
        <v>1213</v>
      </c>
      <c r="H2134" s="437" t="s">
        <v>1366</v>
      </c>
      <c r="I2134" s="437">
        <v>96</v>
      </c>
      <c r="J2134" s="437" t="s">
        <v>1379</v>
      </c>
      <c r="K2134" s="437" t="s">
        <v>1383</v>
      </c>
    </row>
    <row r="2135" spans="3:11">
      <c r="C2135" s="442">
        <v>260624.64000000001</v>
      </c>
      <c r="D2135" s="442">
        <v>-202607.52</v>
      </c>
      <c r="E2135" s="437">
        <v>0.04</v>
      </c>
      <c r="F2135" s="437">
        <v>-0.03</v>
      </c>
      <c r="G2135" s="437" t="s">
        <v>1213</v>
      </c>
      <c r="H2135" s="437" t="s">
        <v>1366</v>
      </c>
      <c r="I2135" s="437">
        <v>96</v>
      </c>
      <c r="J2135" s="437" t="s">
        <v>1379</v>
      </c>
      <c r="K2135" s="437" t="s">
        <v>1383</v>
      </c>
    </row>
    <row r="2136" spans="3:11">
      <c r="C2136" s="442">
        <v>802716.3</v>
      </c>
      <c r="D2136" s="442">
        <v>-4435</v>
      </c>
      <c r="E2136" s="437">
        <v>0.11</v>
      </c>
      <c r="F2136" s="437">
        <v>0</v>
      </c>
      <c r="G2136" s="437" t="s">
        <v>1213</v>
      </c>
      <c r="H2136" s="437" t="s">
        <v>1366</v>
      </c>
      <c r="I2136" s="437">
        <v>96</v>
      </c>
      <c r="J2136" s="437" t="s">
        <v>1379</v>
      </c>
      <c r="K2136" s="437" t="s">
        <v>1384</v>
      </c>
    </row>
    <row r="2137" spans="3:11">
      <c r="C2137" s="442">
        <v>664264.84</v>
      </c>
      <c r="D2137" s="442">
        <v>-2494.87</v>
      </c>
      <c r="E2137" s="437">
        <v>0.09</v>
      </c>
      <c r="F2137" s="437">
        <v>0</v>
      </c>
      <c r="G2137" s="437" t="s">
        <v>1213</v>
      </c>
      <c r="H2137" s="437" t="s">
        <v>1366</v>
      </c>
      <c r="I2137" s="437">
        <v>96</v>
      </c>
      <c r="J2137" s="437" t="s">
        <v>1379</v>
      </c>
      <c r="K2137" s="437" t="s">
        <v>1384</v>
      </c>
    </row>
    <row r="2138" spans="3:11">
      <c r="C2138" s="442">
        <v>278801.71000000002</v>
      </c>
      <c r="D2138" s="442">
        <v>-8344.7999999999993</v>
      </c>
      <c r="E2138" s="437">
        <v>0.04</v>
      </c>
      <c r="F2138" s="437">
        <v>0</v>
      </c>
      <c r="G2138" s="437" t="s">
        <v>1213</v>
      </c>
      <c r="H2138" s="437" t="s">
        <v>1366</v>
      </c>
      <c r="I2138" s="437">
        <v>96</v>
      </c>
      <c r="J2138" s="437" t="s">
        <v>1379</v>
      </c>
      <c r="K2138" s="437" t="s">
        <v>1384</v>
      </c>
    </row>
    <row r="2139" spans="3:11">
      <c r="C2139" s="442">
        <v>6449469.4500000002</v>
      </c>
      <c r="D2139" s="442">
        <v>-74207.39</v>
      </c>
      <c r="E2139" s="437">
        <v>0.87</v>
      </c>
      <c r="F2139" s="437">
        <v>-0.01</v>
      </c>
      <c r="G2139" s="437" t="s">
        <v>1213</v>
      </c>
      <c r="H2139" s="437" t="s">
        <v>1366</v>
      </c>
      <c r="I2139" s="437">
        <v>99</v>
      </c>
      <c r="J2139" s="437" t="s">
        <v>1385</v>
      </c>
      <c r="K2139" s="437" t="s">
        <v>1386</v>
      </c>
    </row>
    <row r="2140" spans="3:11">
      <c r="C2140" s="442">
        <v>3050294.77</v>
      </c>
      <c r="D2140" s="442">
        <v>-14241.45</v>
      </c>
      <c r="E2140" s="437">
        <v>0.41</v>
      </c>
      <c r="F2140" s="437">
        <v>0</v>
      </c>
      <c r="G2140" s="437" t="s">
        <v>1213</v>
      </c>
      <c r="H2140" s="437" t="s">
        <v>1366</v>
      </c>
      <c r="I2140" s="437">
        <v>99</v>
      </c>
      <c r="J2140" s="437" t="s">
        <v>1385</v>
      </c>
      <c r="K2140" s="437" t="s">
        <v>1386</v>
      </c>
    </row>
    <row r="2141" spans="3:11">
      <c r="C2141" s="442">
        <v>4698.21</v>
      </c>
      <c r="D2141" s="437">
        <v>-87.42</v>
      </c>
      <c r="E2141" s="437">
        <v>0</v>
      </c>
      <c r="F2141" s="437">
        <v>0</v>
      </c>
      <c r="G2141" s="437" t="s">
        <v>1213</v>
      </c>
      <c r="H2141" s="437" t="s">
        <v>1366</v>
      </c>
      <c r="I2141" s="437">
        <v>99</v>
      </c>
      <c r="J2141" s="437" t="s">
        <v>1385</v>
      </c>
      <c r="K2141" s="437" t="s">
        <v>1386</v>
      </c>
    </row>
    <row r="2142" spans="3:11">
      <c r="C2142" s="437">
        <v>2</v>
      </c>
      <c r="D2142" s="437">
        <v>-1.01</v>
      </c>
      <c r="E2142" s="437">
        <v>0</v>
      </c>
      <c r="F2142" s="437">
        <v>0</v>
      </c>
      <c r="G2142" s="437" t="s">
        <v>1213</v>
      </c>
      <c r="H2142" s="437" t="s">
        <v>1366</v>
      </c>
      <c r="I2142" s="437">
        <v>99</v>
      </c>
      <c r="J2142" s="437" t="s">
        <v>1385</v>
      </c>
      <c r="K2142" s="437" t="s">
        <v>1386</v>
      </c>
    </row>
    <row r="2143" spans="3:11">
      <c r="C2143" s="442">
        <v>1381668.12</v>
      </c>
      <c r="D2143" s="442">
        <v>-407018.44</v>
      </c>
      <c r="E2143" s="437">
        <v>0.19</v>
      </c>
      <c r="F2143" s="437">
        <v>-0.05</v>
      </c>
      <c r="G2143" s="437" t="s">
        <v>1213</v>
      </c>
      <c r="H2143" s="437" t="s">
        <v>1366</v>
      </c>
      <c r="I2143" s="437">
        <v>99</v>
      </c>
      <c r="J2143" s="437" t="s">
        <v>1385</v>
      </c>
      <c r="K2143" s="437" t="s">
        <v>1386</v>
      </c>
    </row>
  </sheetData>
  <mergeCells count="10">
    <mergeCell ref="U2:V3"/>
    <mergeCell ref="Q5:Q6"/>
    <mergeCell ref="R5:R6"/>
    <mergeCell ref="S5:S6"/>
    <mergeCell ref="D5:H5"/>
    <mergeCell ref="I5:K5"/>
    <mergeCell ref="L5:M5"/>
    <mergeCell ref="N5:N6"/>
    <mergeCell ref="O5:O6"/>
    <mergeCell ref="P5:P6"/>
  </mergeCells>
  <hyperlinks>
    <hyperlink ref="U2:V3" location="Index!A1" display="Return to Index" xr:uid="{F7F909CA-0611-42B9-8CB9-9F1625F64E0F}"/>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346FE-FD39-4DF4-A2F1-AA90E42D8307}">
  <sheetPr codeName="Ark40"/>
  <dimension ref="B1:X26"/>
  <sheetViews>
    <sheetView zoomScale="90" zoomScaleNormal="90" workbookViewId="0"/>
  </sheetViews>
  <sheetFormatPr defaultColWidth="8.81640625" defaultRowHeight="14.5"/>
  <cols>
    <col min="1" max="1" width="8.81640625" style="106"/>
    <col min="2" max="2" width="3.26953125" style="106" bestFit="1" customWidth="1"/>
    <col min="3" max="3" width="96.7265625" style="106" customWidth="1"/>
    <col min="4" max="5" width="11.54296875" style="106" bestFit="1" customWidth="1"/>
    <col min="6" max="6" width="9.54296875" style="106" customWidth="1"/>
    <col min="7" max="8" width="9" style="106" bestFit="1" customWidth="1"/>
    <col min="9" max="9" width="10.26953125" style="106" customWidth="1"/>
    <col min="10" max="11" width="9" style="106" bestFit="1" customWidth="1"/>
    <col min="12" max="12" width="9.54296875" style="106" customWidth="1"/>
    <col min="13" max="18" width="9" style="106" bestFit="1" customWidth="1"/>
    <col min="19" max="19" width="27.54296875" style="106" bestFit="1" customWidth="1"/>
    <col min="20" max="16384" width="8.81640625" style="106"/>
  </cols>
  <sheetData>
    <row r="1" spans="2:24" s="437" customFormat="1" ht="13">
      <c r="D1" s="440"/>
      <c r="E1" s="440"/>
    </row>
    <row r="2" spans="2:24" s="454" customFormat="1" ht="19.5">
      <c r="C2" s="208" t="s">
        <v>1387</v>
      </c>
      <c r="D2" s="459"/>
      <c r="E2" s="456"/>
      <c r="F2" s="456"/>
      <c r="G2" s="456"/>
      <c r="H2" s="456"/>
      <c r="I2" s="456"/>
      <c r="J2" s="456"/>
      <c r="K2" s="456"/>
      <c r="L2" s="456"/>
      <c r="M2" s="456"/>
      <c r="N2" s="456"/>
      <c r="O2" s="456"/>
      <c r="P2" s="456"/>
      <c r="Q2" s="456"/>
      <c r="R2" s="456"/>
      <c r="S2" s="456"/>
      <c r="T2" s="456"/>
      <c r="U2" s="855" t="s">
        <v>180</v>
      </c>
      <c r="V2" s="856"/>
      <c r="W2" s="456"/>
      <c r="X2" s="456"/>
    </row>
    <row r="3" spans="2:24" s="454" customFormat="1" ht="14">
      <c r="C3" s="460"/>
      <c r="D3" s="459"/>
      <c r="E3" s="456"/>
      <c r="F3" s="456"/>
      <c r="G3" s="456"/>
      <c r="H3" s="456"/>
      <c r="I3" s="456"/>
      <c r="J3" s="456"/>
      <c r="K3" s="456"/>
      <c r="L3" s="456"/>
      <c r="M3" s="456"/>
      <c r="N3" s="456"/>
      <c r="O3" s="456"/>
      <c r="P3" s="456"/>
      <c r="Q3" s="456"/>
      <c r="R3" s="456"/>
      <c r="S3" s="456"/>
      <c r="T3" s="456"/>
      <c r="U3" s="857"/>
      <c r="V3" s="858"/>
      <c r="W3" s="456"/>
      <c r="X3" s="456"/>
    </row>
    <row r="4" spans="2:24" s="486" customFormat="1" ht="13.5">
      <c r="D4" s="470" t="s">
        <v>962</v>
      </c>
      <c r="E4" s="470" t="s">
        <v>963</v>
      </c>
      <c r="F4" s="470" t="s">
        <v>964</v>
      </c>
      <c r="G4" s="470" t="s">
        <v>965</v>
      </c>
      <c r="H4" s="470" t="s">
        <v>966</v>
      </c>
      <c r="I4" s="470" t="s">
        <v>967</v>
      </c>
      <c r="J4" s="470" t="s">
        <v>968</v>
      </c>
      <c r="K4" s="470" t="s">
        <v>969</v>
      </c>
      <c r="L4" s="470" t="s">
        <v>970</v>
      </c>
      <c r="M4" s="470" t="s">
        <v>971</v>
      </c>
      <c r="N4" s="470" t="s">
        <v>972</v>
      </c>
      <c r="O4" s="470" t="s">
        <v>973</v>
      </c>
      <c r="P4" s="470" t="s">
        <v>974</v>
      </c>
      <c r="Q4" s="470" t="s">
        <v>975</v>
      </c>
      <c r="R4" s="470" t="s">
        <v>976</v>
      </c>
      <c r="S4" s="470" t="s">
        <v>977</v>
      </c>
    </row>
    <row r="5" spans="2:24" s="486" customFormat="1" ht="13.5">
      <c r="C5" s="473" t="s">
        <v>1388</v>
      </c>
      <c r="D5" s="950" t="s">
        <v>1389</v>
      </c>
      <c r="E5" s="951"/>
      <c r="F5" s="951"/>
      <c r="G5" s="951"/>
      <c r="H5" s="951"/>
      <c r="I5" s="951"/>
      <c r="J5" s="951"/>
      <c r="K5" s="951"/>
      <c r="L5" s="951"/>
      <c r="M5" s="951"/>
      <c r="N5" s="951"/>
      <c r="O5" s="951"/>
      <c r="P5" s="951"/>
      <c r="Q5" s="951"/>
      <c r="R5" s="951"/>
      <c r="S5" s="952"/>
      <c r="T5" s="498"/>
    </row>
    <row r="6" spans="2:24" s="486" customFormat="1" ht="13.5">
      <c r="C6" s="475"/>
      <c r="D6" s="499"/>
      <c r="E6" s="953" t="s">
        <v>1390</v>
      </c>
      <c r="F6" s="954"/>
      <c r="G6" s="954"/>
      <c r="H6" s="954"/>
      <c r="I6" s="954"/>
      <c r="J6" s="954"/>
      <c r="K6" s="953" t="s">
        <v>1391</v>
      </c>
      <c r="L6" s="954"/>
      <c r="M6" s="954"/>
      <c r="N6" s="954"/>
      <c r="O6" s="954"/>
      <c r="P6" s="954"/>
      <c r="Q6" s="955"/>
      <c r="R6" s="950" t="s">
        <v>1392</v>
      </c>
      <c r="S6" s="952"/>
      <c r="T6" s="498"/>
    </row>
    <row r="7" spans="2:24" s="486" customFormat="1" ht="54">
      <c r="C7" s="471" t="str">
        <f>'Template 1'!C6</f>
        <v>At 31 December 2024</v>
      </c>
      <c r="D7" s="499"/>
      <c r="E7" s="501" t="s">
        <v>1393</v>
      </c>
      <c r="F7" s="501" t="s">
        <v>1394</v>
      </c>
      <c r="G7" s="501" t="s">
        <v>1395</v>
      </c>
      <c r="H7" s="501" t="s">
        <v>1396</v>
      </c>
      <c r="I7" s="501" t="s">
        <v>1397</v>
      </c>
      <c r="J7" s="501" t="s">
        <v>1398</v>
      </c>
      <c r="K7" s="499" t="s">
        <v>853</v>
      </c>
      <c r="L7" s="499" t="s">
        <v>854</v>
      </c>
      <c r="M7" s="499" t="s">
        <v>857</v>
      </c>
      <c r="N7" s="499" t="s">
        <v>855</v>
      </c>
      <c r="O7" s="499" t="s">
        <v>856</v>
      </c>
      <c r="P7" s="499" t="s">
        <v>1399</v>
      </c>
      <c r="Q7" s="499" t="s">
        <v>849</v>
      </c>
      <c r="R7" s="475"/>
      <c r="S7" s="502" t="s">
        <v>1400</v>
      </c>
      <c r="T7" s="498"/>
    </row>
    <row r="8" spans="2:24" s="486" customFormat="1" ht="14">
      <c r="B8" s="503">
        <v>1</v>
      </c>
      <c r="C8" s="504" t="s">
        <v>1401</v>
      </c>
      <c r="D8" s="505">
        <v>4590.1490942397922</v>
      </c>
      <c r="E8" s="505">
        <v>639.09279889418428</v>
      </c>
      <c r="F8" s="505">
        <v>934.63531947656531</v>
      </c>
      <c r="G8" s="505">
        <v>274.68229870566284</v>
      </c>
      <c r="H8" s="505">
        <v>22.822185003523725</v>
      </c>
      <c r="I8" s="521">
        <v>0</v>
      </c>
      <c r="J8" s="521">
        <v>0</v>
      </c>
      <c r="K8" s="505">
        <v>489.44249010563283</v>
      </c>
      <c r="L8" s="505">
        <v>185.86992061717473</v>
      </c>
      <c r="M8" s="505">
        <v>505.53878199281485</v>
      </c>
      <c r="N8" s="505">
        <v>456.95064773452373</v>
      </c>
      <c r="O8" s="505">
        <v>178.42744942223652</v>
      </c>
      <c r="P8" s="505">
        <v>92.058139975602572</v>
      </c>
      <c r="Q8" s="505">
        <v>52.350909076650851</v>
      </c>
      <c r="R8" s="505">
        <v>2629.5107553151556</v>
      </c>
      <c r="S8" s="520">
        <v>0</v>
      </c>
      <c r="T8" s="498"/>
    </row>
    <row r="9" spans="2:24" s="486" customFormat="1" ht="13.5">
      <c r="B9" s="503">
        <v>2</v>
      </c>
      <c r="C9" s="507" t="s">
        <v>1402</v>
      </c>
      <c r="D9" s="505">
        <v>1530.5949157644977</v>
      </c>
      <c r="E9" s="505">
        <v>204.07560038886245</v>
      </c>
      <c r="F9" s="505">
        <v>110.82942385201773</v>
      </c>
      <c r="G9" s="505">
        <v>44.726718373750437</v>
      </c>
      <c r="H9" s="505">
        <v>3.098934551768989</v>
      </c>
      <c r="I9" s="521">
        <v>0</v>
      </c>
      <c r="J9" s="521">
        <v>0</v>
      </c>
      <c r="K9" s="505">
        <v>160.35949227861337</v>
      </c>
      <c r="L9" s="505">
        <v>75.925255572535448</v>
      </c>
      <c r="M9" s="505">
        <v>79.381122830370785</v>
      </c>
      <c r="N9" s="505">
        <v>66.004230357382241</v>
      </c>
      <c r="O9" s="505">
        <v>25.983070519316872</v>
      </c>
      <c r="P9" s="505">
        <v>20.965929728679054</v>
      </c>
      <c r="Q9" s="505">
        <v>23.424454394219683</v>
      </c>
      <c r="R9" s="505">
        <v>1078.5513600833801</v>
      </c>
      <c r="S9" s="520">
        <v>0</v>
      </c>
      <c r="T9" s="498"/>
    </row>
    <row r="10" spans="2:24" s="486" customFormat="1" ht="13.5">
      <c r="B10" s="503">
        <v>3</v>
      </c>
      <c r="C10" s="507" t="s">
        <v>1403</v>
      </c>
      <c r="D10" s="505">
        <v>3059.5541784752945</v>
      </c>
      <c r="E10" s="505">
        <v>435.01719850532186</v>
      </c>
      <c r="F10" s="505">
        <v>823.80589562454759</v>
      </c>
      <c r="G10" s="505">
        <v>229.95558033191239</v>
      </c>
      <c r="H10" s="505">
        <v>19.723250451754737</v>
      </c>
      <c r="I10" s="521">
        <v>0</v>
      </c>
      <c r="J10" s="521">
        <v>0</v>
      </c>
      <c r="K10" s="505">
        <v>329.08299782701948</v>
      </c>
      <c r="L10" s="505">
        <v>109.94466504463927</v>
      </c>
      <c r="M10" s="505">
        <v>426.15765916244408</v>
      </c>
      <c r="N10" s="505">
        <v>390.94641737714147</v>
      </c>
      <c r="O10" s="505">
        <v>152.44437890291965</v>
      </c>
      <c r="P10" s="505">
        <v>71.092210246923514</v>
      </c>
      <c r="Q10" s="505">
        <v>28.926454682431164</v>
      </c>
      <c r="R10" s="505">
        <v>1550.9593952317757</v>
      </c>
      <c r="S10" s="520">
        <v>0</v>
      </c>
      <c r="T10" s="498"/>
    </row>
    <row r="11" spans="2:24" s="486" customFormat="1" ht="13.5">
      <c r="B11" s="503">
        <v>4</v>
      </c>
      <c r="C11" s="507" t="s">
        <v>1404</v>
      </c>
      <c r="D11" s="505">
        <v>0</v>
      </c>
      <c r="E11" s="505"/>
      <c r="F11" s="505"/>
      <c r="G11" s="505"/>
      <c r="H11" s="505"/>
      <c r="I11" s="505"/>
      <c r="J11" s="505"/>
      <c r="K11" s="505"/>
      <c r="L11" s="505"/>
      <c r="M11" s="505"/>
      <c r="N11" s="505"/>
      <c r="O11" s="505"/>
      <c r="P11" s="505"/>
      <c r="Q11" s="505"/>
      <c r="R11" s="505"/>
      <c r="S11" s="506"/>
      <c r="T11" s="498"/>
    </row>
    <row r="12" spans="2:24" s="486" customFormat="1" ht="13.5">
      <c r="B12" s="503">
        <v>5</v>
      </c>
      <c r="C12" s="507" t="s">
        <v>1405</v>
      </c>
      <c r="D12" s="505"/>
      <c r="E12" s="505"/>
      <c r="F12" s="505"/>
      <c r="G12" s="505"/>
      <c r="H12" s="505"/>
      <c r="I12" s="505"/>
      <c r="J12" s="505"/>
      <c r="K12" s="496"/>
      <c r="L12" s="496"/>
      <c r="M12" s="496"/>
      <c r="N12" s="496"/>
      <c r="O12" s="496"/>
      <c r="P12" s="496"/>
      <c r="Q12" s="496"/>
      <c r="R12" s="506"/>
      <c r="S12" s="506"/>
      <c r="T12" s="498"/>
    </row>
    <row r="13" spans="2:24" s="486" customFormat="1" ht="14">
      <c r="B13" s="503">
        <v>6</v>
      </c>
      <c r="C13" s="504" t="s">
        <v>1406</v>
      </c>
      <c r="D13" s="505"/>
      <c r="E13" s="505"/>
      <c r="F13" s="505"/>
      <c r="G13" s="505"/>
      <c r="H13" s="505"/>
      <c r="I13" s="505"/>
      <c r="J13" s="505"/>
      <c r="K13" s="505"/>
      <c r="L13" s="505"/>
      <c r="M13" s="505"/>
      <c r="N13" s="505"/>
      <c r="O13" s="505"/>
      <c r="P13" s="505"/>
      <c r="Q13" s="505"/>
      <c r="R13" s="505"/>
      <c r="S13" s="506"/>
    </row>
    <row r="14" spans="2:24" s="107" customFormat="1" ht="13.5">
      <c r="B14" s="503">
        <v>7</v>
      </c>
      <c r="C14" s="507" t="s">
        <v>1402</v>
      </c>
      <c r="D14" s="505"/>
      <c r="E14" s="505"/>
      <c r="F14" s="505"/>
      <c r="G14" s="505"/>
      <c r="H14" s="505"/>
      <c r="I14" s="505"/>
      <c r="J14" s="505"/>
      <c r="K14" s="505"/>
      <c r="L14" s="505"/>
      <c r="M14" s="505"/>
      <c r="N14" s="505"/>
      <c r="O14" s="505"/>
      <c r="P14" s="505"/>
      <c r="Q14" s="505"/>
      <c r="R14" s="505"/>
      <c r="S14" s="506"/>
    </row>
    <row r="15" spans="2:24" s="107" customFormat="1" ht="13.5">
      <c r="B15" s="503">
        <v>8</v>
      </c>
      <c r="C15" s="507" t="s">
        <v>1403</v>
      </c>
      <c r="D15" s="505"/>
      <c r="E15" s="505"/>
      <c r="F15" s="505"/>
      <c r="G15" s="505"/>
      <c r="H15" s="505"/>
      <c r="I15" s="505"/>
      <c r="J15" s="505"/>
      <c r="K15" s="505"/>
      <c r="L15" s="505"/>
      <c r="M15" s="505"/>
      <c r="N15" s="505"/>
      <c r="O15" s="505"/>
      <c r="P15" s="505"/>
      <c r="Q15" s="505"/>
      <c r="R15" s="505"/>
      <c r="S15" s="506"/>
    </row>
    <row r="16" spans="2:24" s="486" customFormat="1" ht="27">
      <c r="B16" s="503">
        <v>9</v>
      </c>
      <c r="C16" s="511" t="s">
        <v>1404</v>
      </c>
      <c r="D16" s="505"/>
      <c r="E16" s="505"/>
      <c r="F16" s="505"/>
      <c r="G16" s="505"/>
      <c r="H16" s="505"/>
      <c r="I16" s="505"/>
      <c r="J16" s="505"/>
      <c r="K16" s="505"/>
      <c r="L16" s="505"/>
      <c r="M16" s="505"/>
      <c r="N16" s="505"/>
      <c r="O16" s="505"/>
      <c r="P16" s="505"/>
      <c r="Q16" s="505"/>
      <c r="R16" s="505"/>
      <c r="S16" s="506"/>
      <c r="T16" s="498"/>
    </row>
    <row r="17" spans="2:20" s="486" customFormat="1" ht="13.5">
      <c r="B17" s="503">
        <v>10</v>
      </c>
      <c r="C17" s="507" t="s">
        <v>1405</v>
      </c>
      <c r="D17" s="508"/>
      <c r="E17" s="508"/>
      <c r="F17" s="508"/>
      <c r="G17" s="508"/>
      <c r="H17" s="508"/>
      <c r="I17" s="508"/>
      <c r="J17" s="508"/>
      <c r="K17" s="496"/>
      <c r="L17" s="496"/>
      <c r="M17" s="496"/>
      <c r="N17" s="496"/>
      <c r="O17" s="496"/>
      <c r="P17" s="496"/>
      <c r="Q17" s="496"/>
      <c r="R17" s="509"/>
      <c r="S17" s="509"/>
      <c r="T17" s="498"/>
    </row>
    <row r="18" spans="2:20" s="107" customFormat="1" ht="13.5"/>
    <row r="19" spans="2:20" s="107" customFormat="1" ht="14">
      <c r="C19" s="510" t="s">
        <v>1049</v>
      </c>
    </row>
    <row r="20" spans="2:20" s="107" customFormat="1" ht="13.5">
      <c r="C20" s="489" t="s">
        <v>1407</v>
      </c>
    </row>
    <row r="21" spans="2:20" s="107" customFormat="1" ht="13.5">
      <c r="C21" s="489" t="s">
        <v>1408</v>
      </c>
    </row>
    <row r="22" spans="2:20" s="107" customFormat="1" ht="13.5"/>
    <row r="23" spans="2:20" s="107" customFormat="1" ht="13.5"/>
    <row r="24" spans="2:20" s="107" customFormat="1" ht="13.5"/>
    <row r="25" spans="2:20" s="107" customFormat="1" ht="13.5"/>
    <row r="26" spans="2:20" s="107" customFormat="1" ht="13.5"/>
  </sheetData>
  <mergeCells count="5">
    <mergeCell ref="D5:S5"/>
    <mergeCell ref="E6:J6"/>
    <mergeCell ref="K6:Q6"/>
    <mergeCell ref="R6:S6"/>
    <mergeCell ref="U2:V3"/>
  </mergeCells>
  <hyperlinks>
    <hyperlink ref="U2:V3" location="Index!A1" display="Return to Index" xr:uid="{2741B5F5-5752-43A7-91C5-66634729D386}"/>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178E6-54F2-4610-BE52-23CECAB571B3}">
  <dimension ref="A2:P114"/>
  <sheetViews>
    <sheetView zoomScale="90" zoomScaleNormal="90" workbookViewId="0"/>
  </sheetViews>
  <sheetFormatPr defaultColWidth="22.26953125" defaultRowHeight="14.5"/>
  <cols>
    <col min="1" max="1" width="22.26953125" style="106"/>
    <col min="2" max="2" width="3.26953125" style="106" bestFit="1" customWidth="1"/>
    <col min="3" max="3" width="42.81640625" style="106" customWidth="1"/>
    <col min="4" max="9" width="18.81640625" style="106" customWidth="1"/>
    <col min="10" max="10" width="26.453125" style="106" customWidth="1"/>
    <col min="11" max="16384" width="22.26953125" style="106"/>
  </cols>
  <sheetData>
    <row r="2" spans="2:16" s="445" customFormat="1" ht="19.5">
      <c r="C2" s="208" t="s">
        <v>1923</v>
      </c>
      <c r="D2" s="775"/>
    </row>
    <row r="3" spans="2:16" s="445" customFormat="1">
      <c r="C3" s="776"/>
      <c r="D3" s="775"/>
    </row>
    <row r="4" spans="2:16" s="445" customFormat="1" ht="12.75" customHeight="1">
      <c r="B4" s="106"/>
      <c r="C4" s="777" t="s">
        <v>962</v>
      </c>
      <c r="D4" s="778" t="s">
        <v>963</v>
      </c>
      <c r="E4" s="778" t="s">
        <v>964</v>
      </c>
      <c r="F4" s="778" t="s">
        <v>965</v>
      </c>
      <c r="G4" s="778" t="s">
        <v>966</v>
      </c>
      <c r="H4" s="778" t="s">
        <v>967</v>
      </c>
      <c r="I4" s="778" t="s">
        <v>968</v>
      </c>
      <c r="K4" s="855" t="s">
        <v>180</v>
      </c>
      <c r="L4" s="856"/>
    </row>
    <row r="5" spans="2:16" s="445" customFormat="1" ht="66" customHeight="1">
      <c r="B5" s="106"/>
      <c r="C5" s="779" t="s">
        <v>1924</v>
      </c>
      <c r="D5" s="963" t="s">
        <v>1925</v>
      </c>
      <c r="E5" s="963" t="s">
        <v>1926</v>
      </c>
      <c r="F5" s="963" t="s">
        <v>1927</v>
      </c>
      <c r="G5" s="963" t="s">
        <v>1928</v>
      </c>
      <c r="H5" s="963" t="s">
        <v>1929</v>
      </c>
      <c r="I5" s="963" t="s">
        <v>1930</v>
      </c>
      <c r="K5" s="857"/>
      <c r="L5" s="858"/>
    </row>
    <row r="6" spans="2:16" s="445" customFormat="1" ht="18.75" customHeight="1">
      <c r="B6" s="106"/>
      <c r="C6" s="699" t="str">
        <f>'Template 1'!C6</f>
        <v>At 31 December 2024</v>
      </c>
      <c r="D6" s="964"/>
      <c r="E6" s="964"/>
      <c r="F6" s="964"/>
      <c r="G6" s="964"/>
      <c r="H6" s="964"/>
      <c r="I6" s="964"/>
      <c r="K6" s="204"/>
      <c r="L6" s="204"/>
    </row>
    <row r="7" spans="2:16" s="445" customFormat="1">
      <c r="B7" s="780">
        <v>1</v>
      </c>
      <c r="C7" s="781" t="s">
        <v>1931</v>
      </c>
      <c r="D7" s="782"/>
      <c r="E7" s="783">
        <v>467.77000000000004</v>
      </c>
      <c r="F7" s="782"/>
      <c r="G7" s="784"/>
      <c r="H7" s="784"/>
      <c r="I7" s="785"/>
    </row>
    <row r="8" spans="2:16" s="445" customFormat="1">
      <c r="B8" s="780">
        <v>2</v>
      </c>
      <c r="C8" s="786" t="s">
        <v>1932</v>
      </c>
      <c r="D8" s="787"/>
      <c r="E8" s="788">
        <v>107.87000000000002</v>
      </c>
      <c r="F8" s="787"/>
      <c r="G8" s="789"/>
      <c r="H8" s="789"/>
      <c r="I8" s="790"/>
    </row>
    <row r="9" spans="2:16" s="445" customFormat="1">
      <c r="B9" s="780">
        <v>3</v>
      </c>
      <c r="C9" s="786" t="s">
        <v>1933</v>
      </c>
      <c r="D9" s="787"/>
      <c r="E9" s="788">
        <v>2.0099999999999998</v>
      </c>
      <c r="F9" s="787"/>
      <c r="G9" s="787"/>
      <c r="H9" s="789"/>
      <c r="I9" s="790"/>
    </row>
    <row r="10" spans="2:16" s="445" customFormat="1">
      <c r="B10" s="780">
        <v>4</v>
      </c>
      <c r="C10" s="791" t="s">
        <v>1934</v>
      </c>
      <c r="D10" s="787"/>
      <c r="E10" s="788">
        <v>1.23</v>
      </c>
      <c r="F10" s="787"/>
      <c r="G10" s="787"/>
      <c r="H10" s="789"/>
      <c r="I10" s="790"/>
    </row>
    <row r="11" spans="2:16" s="684" customFormat="1">
      <c r="B11" s="780">
        <v>5</v>
      </c>
      <c r="C11" s="792" t="s">
        <v>1935</v>
      </c>
      <c r="D11" s="793"/>
      <c r="E11" s="794">
        <v>85.460000000000008</v>
      </c>
      <c r="F11" s="793"/>
      <c r="G11" s="793"/>
      <c r="H11" s="795"/>
      <c r="I11" s="796"/>
      <c r="J11" s="445"/>
      <c r="K11" s="445"/>
      <c r="L11" s="445"/>
      <c r="M11" s="445"/>
      <c r="N11" s="445"/>
      <c r="O11" s="445"/>
      <c r="P11" s="445"/>
    </row>
    <row r="12" spans="2:16" s="445" customFormat="1">
      <c r="B12" s="780">
        <v>6</v>
      </c>
      <c r="C12" s="791" t="s">
        <v>1936</v>
      </c>
      <c r="D12" s="797"/>
      <c r="E12" s="788">
        <v>19.560000000000002</v>
      </c>
      <c r="F12" s="797"/>
      <c r="G12" s="797"/>
      <c r="H12" s="789"/>
      <c r="I12" s="790"/>
    </row>
    <row r="13" spans="2:16" s="445" customFormat="1">
      <c r="B13" s="780">
        <v>7</v>
      </c>
      <c r="C13" s="791" t="s">
        <v>1937</v>
      </c>
      <c r="D13" s="789"/>
      <c r="E13" s="788">
        <v>134.65</v>
      </c>
      <c r="F13" s="789"/>
      <c r="G13" s="789"/>
      <c r="H13" s="789"/>
      <c r="I13" s="790"/>
    </row>
    <row r="14" spans="2:16" s="445" customFormat="1">
      <c r="B14" s="780">
        <v>8</v>
      </c>
      <c r="C14" s="791" t="s">
        <v>1938</v>
      </c>
      <c r="D14" s="789"/>
      <c r="E14" s="788">
        <v>0</v>
      </c>
      <c r="F14" s="789"/>
      <c r="G14" s="789"/>
      <c r="H14" s="789"/>
      <c r="I14" s="790"/>
    </row>
    <row r="15" spans="2:16" s="445" customFormat="1" ht="29">
      <c r="B15" s="780">
        <v>9</v>
      </c>
      <c r="C15" s="791" t="s">
        <v>1939</v>
      </c>
      <c r="D15" s="789"/>
      <c r="E15" s="798"/>
      <c r="F15" s="789"/>
      <c r="G15" s="789"/>
      <c r="H15" s="789"/>
      <c r="I15" s="790"/>
      <c r="J15" s="106"/>
      <c r="K15" s="106"/>
      <c r="L15" s="106"/>
      <c r="M15" s="106"/>
      <c r="N15" s="106"/>
      <c r="O15" s="106"/>
      <c r="P15" s="106"/>
    </row>
    <row r="16" spans="2:16">
      <c r="C16" s="106" t="s">
        <v>1940</v>
      </c>
    </row>
    <row r="17" spans="1:8">
      <c r="A17" s="510" t="s">
        <v>1049</v>
      </c>
      <c r="C17" s="510" t="s">
        <v>1049</v>
      </c>
    </row>
    <row r="18" spans="1:8">
      <c r="C18" s="106" t="s">
        <v>1941</v>
      </c>
    </row>
    <row r="19" spans="1:8">
      <c r="C19" s="106" t="s">
        <v>1942</v>
      </c>
    </row>
    <row r="20" spans="1:8" ht="92.25" customHeight="1">
      <c r="C20" s="799" t="s">
        <v>1943</v>
      </c>
      <c r="D20" s="959" t="s">
        <v>1944</v>
      </c>
      <c r="E20" s="960"/>
      <c r="F20" s="961" t="s">
        <v>1945</v>
      </c>
      <c r="G20" s="800"/>
      <c r="H20" s="800"/>
    </row>
    <row r="21" spans="1:8">
      <c r="C21" s="799" t="s">
        <v>1946</v>
      </c>
      <c r="D21" s="801" t="s">
        <v>1947</v>
      </c>
      <c r="E21" s="801" t="s">
        <v>1948</v>
      </c>
      <c r="F21" s="962"/>
      <c r="G21" s="802"/>
      <c r="H21" s="802"/>
    </row>
    <row r="22" spans="1:8">
      <c r="B22" s="776"/>
      <c r="C22" s="803" t="s">
        <v>1935</v>
      </c>
      <c r="D22" s="803" t="s">
        <v>1949</v>
      </c>
      <c r="E22" s="803">
        <v>301</v>
      </c>
      <c r="F22" s="956" t="s">
        <v>1950</v>
      </c>
      <c r="G22" s="776"/>
      <c r="H22" s="776"/>
    </row>
    <row r="23" spans="1:8">
      <c r="B23" s="776"/>
      <c r="C23" s="803" t="s">
        <v>1935</v>
      </c>
      <c r="D23" s="803" t="s">
        <v>1949</v>
      </c>
      <c r="E23" s="803">
        <v>3011</v>
      </c>
      <c r="F23" s="957"/>
      <c r="G23" s="776"/>
      <c r="H23" s="776"/>
    </row>
    <row r="24" spans="1:8">
      <c r="B24" s="776"/>
      <c r="C24" s="803" t="s">
        <v>1935</v>
      </c>
      <c r="D24" s="803" t="s">
        <v>1949</v>
      </c>
      <c r="E24" s="803">
        <v>3012</v>
      </c>
      <c r="F24" s="957"/>
      <c r="G24" s="776"/>
      <c r="H24" s="776"/>
    </row>
    <row r="25" spans="1:8">
      <c r="B25" s="776"/>
      <c r="C25" s="803" t="s">
        <v>1935</v>
      </c>
      <c r="D25" s="803" t="s">
        <v>1949</v>
      </c>
      <c r="E25" s="803">
        <v>3315</v>
      </c>
      <c r="F25" s="957"/>
      <c r="G25" s="776"/>
      <c r="H25" s="776"/>
    </row>
    <row r="26" spans="1:8">
      <c r="B26" s="776"/>
      <c r="C26" s="803" t="s">
        <v>1935</v>
      </c>
      <c r="D26" s="803" t="s">
        <v>1949</v>
      </c>
      <c r="E26" s="803">
        <v>50</v>
      </c>
      <c r="F26" s="957"/>
      <c r="G26" s="776"/>
      <c r="H26" s="776"/>
    </row>
    <row r="27" spans="1:8">
      <c r="B27" s="776"/>
      <c r="C27" s="803" t="s">
        <v>1935</v>
      </c>
      <c r="D27" s="803" t="s">
        <v>1949</v>
      </c>
      <c r="E27" s="803">
        <v>501</v>
      </c>
      <c r="F27" s="957"/>
      <c r="G27" s="776"/>
      <c r="H27" s="776"/>
    </row>
    <row r="28" spans="1:8">
      <c r="B28" s="776"/>
      <c r="C28" s="803" t="s">
        <v>1935</v>
      </c>
      <c r="D28" s="803" t="s">
        <v>1949</v>
      </c>
      <c r="E28" s="803">
        <v>5010</v>
      </c>
      <c r="F28" s="957"/>
      <c r="G28" s="776"/>
      <c r="H28" s="776"/>
    </row>
    <row r="29" spans="1:8">
      <c r="B29" s="776"/>
      <c r="C29" s="803" t="s">
        <v>1935</v>
      </c>
      <c r="D29" s="803" t="s">
        <v>1949</v>
      </c>
      <c r="E29" s="803">
        <v>502</v>
      </c>
      <c r="F29" s="957"/>
      <c r="G29" s="776"/>
      <c r="H29" s="776"/>
    </row>
    <row r="30" spans="1:8">
      <c r="B30" s="776"/>
      <c r="C30" s="803" t="s">
        <v>1935</v>
      </c>
      <c r="D30" s="803" t="s">
        <v>1949</v>
      </c>
      <c r="E30" s="803">
        <v>5020</v>
      </c>
      <c r="F30" s="957"/>
      <c r="G30" s="776"/>
      <c r="H30" s="776"/>
    </row>
    <row r="31" spans="1:8">
      <c r="B31" s="776"/>
      <c r="C31" s="803" t="s">
        <v>1935</v>
      </c>
      <c r="D31" s="803" t="s">
        <v>1949</v>
      </c>
      <c r="E31" s="803">
        <v>5222</v>
      </c>
      <c r="F31" s="957"/>
      <c r="G31" s="776"/>
      <c r="H31" s="776"/>
    </row>
    <row r="32" spans="1:8">
      <c r="B32" s="776"/>
      <c r="C32" s="803" t="s">
        <v>1935</v>
      </c>
      <c r="D32" s="803" t="s">
        <v>1949</v>
      </c>
      <c r="E32" s="803">
        <v>5224</v>
      </c>
      <c r="F32" s="957"/>
      <c r="G32" s="776"/>
      <c r="H32" s="776"/>
    </row>
    <row r="33" spans="2:8">
      <c r="B33" s="776"/>
      <c r="C33" s="803" t="s">
        <v>1935</v>
      </c>
      <c r="D33" s="803" t="s">
        <v>1949</v>
      </c>
      <c r="E33" s="803">
        <v>5229</v>
      </c>
      <c r="F33" s="804"/>
      <c r="G33" s="776"/>
      <c r="H33" s="776"/>
    </row>
    <row r="34" spans="2:8">
      <c r="B34" s="776"/>
      <c r="C34" s="803" t="s">
        <v>1931</v>
      </c>
      <c r="D34" s="803" t="s">
        <v>1951</v>
      </c>
      <c r="E34" s="803">
        <v>27</v>
      </c>
      <c r="F34" s="956" t="s">
        <v>1952</v>
      </c>
      <c r="G34" s="776"/>
    </row>
    <row r="35" spans="2:8">
      <c r="B35" s="776"/>
      <c r="C35" s="803" t="s">
        <v>1931</v>
      </c>
      <c r="D35" s="803" t="s">
        <v>1951</v>
      </c>
      <c r="E35" s="803">
        <v>2712</v>
      </c>
      <c r="F35" s="957"/>
      <c r="G35" s="776"/>
    </row>
    <row r="36" spans="2:8">
      <c r="B36" s="776"/>
      <c r="C36" s="803" t="s">
        <v>1931</v>
      </c>
      <c r="D36" s="803" t="s">
        <v>1951</v>
      </c>
      <c r="E36" s="803">
        <v>3314</v>
      </c>
      <c r="F36" s="957"/>
      <c r="G36" s="776"/>
    </row>
    <row r="37" spans="2:8">
      <c r="B37" s="776"/>
      <c r="C37" s="803" t="s">
        <v>1931</v>
      </c>
      <c r="D37" s="803" t="s">
        <v>1951</v>
      </c>
      <c r="E37" s="803">
        <v>35</v>
      </c>
      <c r="F37" s="957"/>
      <c r="G37" s="776"/>
    </row>
    <row r="38" spans="2:8">
      <c r="B38" s="776"/>
      <c r="C38" s="803" t="s">
        <v>1931</v>
      </c>
      <c r="D38" s="803" t="s">
        <v>1951</v>
      </c>
      <c r="E38" s="803">
        <v>351</v>
      </c>
      <c r="F38" s="957"/>
      <c r="G38" s="776"/>
    </row>
    <row r="39" spans="2:8">
      <c r="B39" s="776"/>
      <c r="C39" s="803" t="s">
        <v>1931</v>
      </c>
      <c r="D39" s="803" t="s">
        <v>1951</v>
      </c>
      <c r="E39" s="803">
        <v>3511</v>
      </c>
      <c r="F39" s="957"/>
      <c r="G39" s="776"/>
    </row>
    <row r="40" spans="2:8">
      <c r="B40" s="776"/>
      <c r="C40" s="803" t="s">
        <v>1931</v>
      </c>
      <c r="D40" s="803" t="s">
        <v>1951</v>
      </c>
      <c r="E40" s="803">
        <v>3512</v>
      </c>
      <c r="F40" s="957"/>
      <c r="G40" s="776"/>
    </row>
    <row r="41" spans="2:8">
      <c r="B41" s="776"/>
      <c r="C41" s="803" t="s">
        <v>1931</v>
      </c>
      <c r="D41" s="803" t="s">
        <v>1951</v>
      </c>
      <c r="E41" s="803">
        <v>3513</v>
      </c>
      <c r="F41" s="957"/>
    </row>
    <row r="42" spans="2:8">
      <c r="B42" s="776"/>
      <c r="C42" s="803" t="s">
        <v>1931</v>
      </c>
      <c r="D42" s="803" t="s">
        <v>1951</v>
      </c>
      <c r="E42" s="803">
        <v>3514</v>
      </c>
      <c r="F42" s="957"/>
    </row>
    <row r="43" spans="2:8">
      <c r="B43" s="776"/>
      <c r="C43" s="803" t="s">
        <v>1931</v>
      </c>
      <c r="D43" s="803" t="s">
        <v>1951</v>
      </c>
      <c r="E43" s="803">
        <v>4321</v>
      </c>
      <c r="F43" s="958"/>
    </row>
    <row r="44" spans="2:8">
      <c r="B44" s="776"/>
      <c r="C44" s="805" t="s">
        <v>1932</v>
      </c>
      <c r="D44" s="805" t="s">
        <v>1953</v>
      </c>
      <c r="E44" s="805">
        <v>91</v>
      </c>
      <c r="F44" s="956" t="s">
        <v>1954</v>
      </c>
    </row>
    <row r="45" spans="2:8">
      <c r="B45" s="776"/>
      <c r="C45" s="805" t="s">
        <v>1932</v>
      </c>
      <c r="D45" s="805" t="s">
        <v>1953</v>
      </c>
      <c r="E45" s="805">
        <v>910</v>
      </c>
      <c r="F45" s="957"/>
    </row>
    <row r="46" spans="2:8">
      <c r="B46" s="776"/>
      <c r="C46" s="805" t="s">
        <v>1932</v>
      </c>
      <c r="D46" s="805" t="s">
        <v>1953</v>
      </c>
      <c r="E46" s="805">
        <v>192</v>
      </c>
      <c r="F46" s="957"/>
    </row>
    <row r="47" spans="2:8">
      <c r="B47" s="776"/>
      <c r="C47" s="805" t="s">
        <v>1932</v>
      </c>
      <c r="D47" s="805" t="s">
        <v>1953</v>
      </c>
      <c r="E47" s="805">
        <v>1920</v>
      </c>
      <c r="F47" s="957"/>
    </row>
    <row r="48" spans="2:8">
      <c r="B48" s="776"/>
      <c r="C48" s="805" t="s">
        <v>1932</v>
      </c>
      <c r="D48" s="805" t="s">
        <v>1953</v>
      </c>
      <c r="E48" s="805">
        <v>2014</v>
      </c>
      <c r="F48" s="957"/>
    </row>
    <row r="49" spans="2:6">
      <c r="B49" s="776"/>
      <c r="C49" s="805" t="s">
        <v>1932</v>
      </c>
      <c r="D49" s="805" t="s">
        <v>1953</v>
      </c>
      <c r="E49" s="805">
        <v>352</v>
      </c>
      <c r="F49" s="957"/>
    </row>
    <row r="50" spans="2:6">
      <c r="B50" s="776"/>
      <c r="C50" s="805" t="s">
        <v>1932</v>
      </c>
      <c r="D50" s="805" t="s">
        <v>1953</v>
      </c>
      <c r="E50" s="805">
        <v>3521</v>
      </c>
      <c r="F50" s="957"/>
    </row>
    <row r="51" spans="2:6">
      <c r="B51" s="776"/>
      <c r="C51" s="805" t="s">
        <v>1932</v>
      </c>
      <c r="D51" s="805" t="s">
        <v>1953</v>
      </c>
      <c r="E51" s="805">
        <v>3522</v>
      </c>
      <c r="F51" s="957"/>
    </row>
    <row r="52" spans="2:6">
      <c r="B52" s="776"/>
      <c r="C52" s="805" t="s">
        <v>1932</v>
      </c>
      <c r="D52" s="805" t="s">
        <v>1953</v>
      </c>
      <c r="E52" s="805">
        <v>3523</v>
      </c>
      <c r="F52" s="957"/>
    </row>
    <row r="53" spans="2:6">
      <c r="B53" s="776"/>
      <c r="C53" s="805" t="s">
        <v>1932</v>
      </c>
      <c r="D53" s="805" t="s">
        <v>1953</v>
      </c>
      <c r="E53" s="805">
        <v>4612</v>
      </c>
      <c r="F53" s="957"/>
    </row>
    <row r="54" spans="2:6">
      <c r="B54" s="776"/>
      <c r="C54" s="805" t="s">
        <v>1932</v>
      </c>
      <c r="D54" s="805" t="s">
        <v>1953</v>
      </c>
      <c r="E54" s="805">
        <v>4671</v>
      </c>
      <c r="F54" s="957"/>
    </row>
    <row r="55" spans="2:6">
      <c r="B55" s="776"/>
      <c r="C55" s="805" t="s">
        <v>1932</v>
      </c>
      <c r="D55" s="805" t="s">
        <v>1953</v>
      </c>
      <c r="E55" s="805">
        <v>6</v>
      </c>
      <c r="F55" s="957"/>
    </row>
    <row r="56" spans="2:6">
      <c r="B56" s="776"/>
      <c r="C56" s="805" t="s">
        <v>1932</v>
      </c>
      <c r="D56" s="805" t="s">
        <v>1953</v>
      </c>
      <c r="E56" s="805">
        <v>61</v>
      </c>
      <c r="F56" s="957"/>
    </row>
    <row r="57" spans="2:6">
      <c r="B57" s="776"/>
      <c r="C57" s="805" t="s">
        <v>1932</v>
      </c>
      <c r="D57" s="805" t="s">
        <v>1953</v>
      </c>
      <c r="E57" s="805">
        <v>610</v>
      </c>
      <c r="F57" s="957"/>
    </row>
    <row r="58" spans="2:6">
      <c r="B58" s="776"/>
      <c r="C58" s="805" t="s">
        <v>1932</v>
      </c>
      <c r="D58" s="805" t="s">
        <v>1953</v>
      </c>
      <c r="E58" s="805">
        <v>62</v>
      </c>
      <c r="F58" s="957"/>
    </row>
    <row r="59" spans="2:6">
      <c r="B59" s="776"/>
      <c r="C59" s="805" t="s">
        <v>1932</v>
      </c>
      <c r="D59" s="805" t="s">
        <v>1953</v>
      </c>
      <c r="E59" s="805">
        <v>620</v>
      </c>
      <c r="F59" s="957"/>
    </row>
    <row r="60" spans="2:6">
      <c r="B60" s="776"/>
      <c r="C60" s="805" t="s">
        <v>1937</v>
      </c>
      <c r="D60" s="805" t="s">
        <v>1955</v>
      </c>
      <c r="E60" s="805">
        <v>24</v>
      </c>
      <c r="F60" s="956" t="s">
        <v>1956</v>
      </c>
    </row>
    <row r="61" spans="2:6">
      <c r="B61" s="776"/>
      <c r="C61" s="805" t="s">
        <v>1937</v>
      </c>
      <c r="D61" s="805" t="s">
        <v>1955</v>
      </c>
      <c r="E61" s="805">
        <v>241</v>
      </c>
      <c r="F61" s="957"/>
    </row>
    <row r="62" spans="2:6">
      <c r="B62" s="776"/>
      <c r="C62" s="805" t="s">
        <v>1937</v>
      </c>
      <c r="D62" s="805" t="s">
        <v>1955</v>
      </c>
      <c r="E62" s="805">
        <v>2410</v>
      </c>
      <c r="F62" s="957"/>
    </row>
    <row r="63" spans="2:6">
      <c r="B63" s="776"/>
      <c r="C63" s="805" t="s">
        <v>1937</v>
      </c>
      <c r="D63" s="805" t="s">
        <v>1955</v>
      </c>
      <c r="E63" s="805">
        <v>242</v>
      </c>
      <c r="F63" s="957"/>
    </row>
    <row r="64" spans="2:6">
      <c r="B64" s="776"/>
      <c r="C64" s="805" t="s">
        <v>1937</v>
      </c>
      <c r="D64" s="805" t="s">
        <v>1955</v>
      </c>
      <c r="E64" s="805">
        <v>2420</v>
      </c>
      <c r="F64" s="957"/>
    </row>
    <row r="65" spans="2:6">
      <c r="B65" s="776"/>
      <c r="C65" s="805" t="s">
        <v>1937</v>
      </c>
      <c r="D65" s="805" t="s">
        <v>1955</v>
      </c>
      <c r="E65" s="805">
        <v>2434</v>
      </c>
      <c r="F65" s="957"/>
    </row>
    <row r="66" spans="2:6">
      <c r="B66" s="776"/>
      <c r="C66" s="805" t="s">
        <v>1937</v>
      </c>
      <c r="D66" s="805" t="s">
        <v>1955</v>
      </c>
      <c r="E66" s="805">
        <v>244</v>
      </c>
      <c r="F66" s="957"/>
    </row>
    <row r="67" spans="2:6">
      <c r="B67" s="776"/>
      <c r="C67" s="805" t="s">
        <v>1937</v>
      </c>
      <c r="D67" s="805" t="s">
        <v>1955</v>
      </c>
      <c r="E67" s="805">
        <v>2442</v>
      </c>
      <c r="F67" s="957"/>
    </row>
    <row r="68" spans="2:6">
      <c r="B68" s="776"/>
      <c r="C68" s="805" t="s">
        <v>1937</v>
      </c>
      <c r="D68" s="805" t="s">
        <v>1955</v>
      </c>
      <c r="E68" s="805">
        <v>2444</v>
      </c>
      <c r="F68" s="957"/>
    </row>
    <row r="69" spans="2:6">
      <c r="B69" s="776"/>
      <c r="C69" s="805" t="s">
        <v>1937</v>
      </c>
      <c r="D69" s="805" t="s">
        <v>1955</v>
      </c>
      <c r="E69" s="805">
        <v>2445</v>
      </c>
      <c r="F69" s="957"/>
    </row>
    <row r="70" spans="2:6">
      <c r="B70" s="776"/>
      <c r="C70" s="805" t="s">
        <v>1937</v>
      </c>
      <c r="D70" s="805" t="s">
        <v>1955</v>
      </c>
      <c r="E70" s="805">
        <v>245</v>
      </c>
      <c r="F70" s="957"/>
    </row>
    <row r="71" spans="2:6">
      <c r="B71" s="776"/>
      <c r="C71" s="805" t="s">
        <v>1937</v>
      </c>
      <c r="D71" s="805" t="s">
        <v>1955</v>
      </c>
      <c r="E71" s="805">
        <v>2451</v>
      </c>
      <c r="F71" s="957"/>
    </row>
    <row r="72" spans="2:6">
      <c r="B72" s="776"/>
      <c r="C72" s="805" t="s">
        <v>1937</v>
      </c>
      <c r="D72" s="805" t="s">
        <v>1955</v>
      </c>
      <c r="E72" s="805">
        <v>2452</v>
      </c>
      <c r="F72" s="957"/>
    </row>
    <row r="73" spans="2:6">
      <c r="B73" s="776"/>
      <c r="C73" s="805" t="s">
        <v>1937</v>
      </c>
      <c r="D73" s="805" t="s">
        <v>1955</v>
      </c>
      <c r="E73" s="805">
        <v>25</v>
      </c>
      <c r="F73" s="957"/>
    </row>
    <row r="74" spans="2:6">
      <c r="B74" s="776"/>
      <c r="C74" s="805" t="s">
        <v>1937</v>
      </c>
      <c r="D74" s="805" t="s">
        <v>1955</v>
      </c>
      <c r="E74" s="805">
        <v>251</v>
      </c>
      <c r="F74" s="957"/>
    </row>
    <row r="75" spans="2:6">
      <c r="B75" s="776"/>
      <c r="C75" s="805" t="s">
        <v>1937</v>
      </c>
      <c r="D75" s="805" t="s">
        <v>1955</v>
      </c>
      <c r="E75" s="805">
        <v>2511</v>
      </c>
      <c r="F75" s="957"/>
    </row>
    <row r="76" spans="2:6">
      <c r="B76" s="776"/>
      <c r="C76" s="805" t="s">
        <v>1937</v>
      </c>
      <c r="D76" s="805" t="s">
        <v>1955</v>
      </c>
      <c r="E76" s="805">
        <v>4672</v>
      </c>
      <c r="F76" s="957"/>
    </row>
    <row r="77" spans="2:6">
      <c r="B77" s="776"/>
      <c r="C77" s="805" t="s">
        <v>1937</v>
      </c>
      <c r="D77" s="805" t="s">
        <v>1957</v>
      </c>
      <c r="E77" s="805">
        <v>5</v>
      </c>
      <c r="F77" s="957"/>
    </row>
    <row r="78" spans="2:6">
      <c r="B78" s="776"/>
      <c r="C78" s="805" t="s">
        <v>1937</v>
      </c>
      <c r="D78" s="805" t="s">
        <v>1957</v>
      </c>
      <c r="E78" s="805">
        <v>51</v>
      </c>
      <c r="F78" s="957"/>
    </row>
    <row r="79" spans="2:6">
      <c r="B79" s="776"/>
      <c r="C79" s="805" t="s">
        <v>1937</v>
      </c>
      <c r="D79" s="805" t="s">
        <v>1957</v>
      </c>
      <c r="E79" s="805">
        <v>510</v>
      </c>
      <c r="F79" s="957"/>
    </row>
    <row r="80" spans="2:6">
      <c r="B80" s="776"/>
      <c r="C80" s="805" t="s">
        <v>1937</v>
      </c>
      <c r="D80" s="805" t="s">
        <v>1957</v>
      </c>
      <c r="E80" s="805">
        <v>52</v>
      </c>
      <c r="F80" s="957"/>
    </row>
    <row r="81" spans="2:6">
      <c r="B81" s="776"/>
      <c r="C81" s="805" t="s">
        <v>1937</v>
      </c>
      <c r="D81" s="805" t="s">
        <v>1957</v>
      </c>
      <c r="E81" s="805">
        <v>520</v>
      </c>
      <c r="F81" s="957"/>
    </row>
    <row r="82" spans="2:6">
      <c r="B82" s="776"/>
      <c r="C82" s="805" t="s">
        <v>1937</v>
      </c>
      <c r="D82" s="805" t="s">
        <v>1955</v>
      </c>
      <c r="E82" s="805">
        <v>7</v>
      </c>
      <c r="F82" s="957"/>
    </row>
    <row r="83" spans="2:6">
      <c r="B83" s="776"/>
      <c r="C83" s="805" t="s">
        <v>1937</v>
      </c>
      <c r="D83" s="805" t="s">
        <v>1955</v>
      </c>
      <c r="E83" s="805">
        <v>72</v>
      </c>
      <c r="F83" s="957"/>
    </row>
    <row r="84" spans="2:6">
      <c r="B84" s="776"/>
      <c r="C84" s="805" t="s">
        <v>1937</v>
      </c>
      <c r="D84" s="805" t="s">
        <v>1955</v>
      </c>
      <c r="E84" s="805">
        <v>729</v>
      </c>
      <c r="F84" s="958"/>
    </row>
    <row r="85" spans="2:6">
      <c r="B85" s="776"/>
      <c r="C85" s="805" t="s">
        <v>1932</v>
      </c>
      <c r="D85" s="805" t="s">
        <v>1957</v>
      </c>
      <c r="E85" s="805">
        <v>8</v>
      </c>
      <c r="F85" s="956" t="s">
        <v>1954</v>
      </c>
    </row>
    <row r="86" spans="2:6">
      <c r="B86" s="776"/>
      <c r="C86" s="805" t="s">
        <v>1932</v>
      </c>
      <c r="D86" s="805" t="s">
        <v>1957</v>
      </c>
      <c r="E86" s="805">
        <v>9</v>
      </c>
      <c r="F86" s="957"/>
    </row>
    <row r="87" spans="2:6">
      <c r="B87" s="776"/>
      <c r="C87" s="803" t="s">
        <v>1936</v>
      </c>
      <c r="D87" s="803" t="s">
        <v>1958</v>
      </c>
      <c r="E87" s="803">
        <v>235</v>
      </c>
      <c r="F87" s="956" t="s">
        <v>1956</v>
      </c>
    </row>
    <row r="88" spans="2:6">
      <c r="B88" s="776"/>
      <c r="C88" s="803" t="s">
        <v>1936</v>
      </c>
      <c r="D88" s="803" t="s">
        <v>1958</v>
      </c>
      <c r="E88" s="803">
        <v>2351</v>
      </c>
      <c r="F88" s="957"/>
    </row>
    <row r="89" spans="2:6">
      <c r="B89" s="776"/>
      <c r="C89" s="803" t="s">
        <v>1936</v>
      </c>
      <c r="D89" s="803" t="s">
        <v>1958</v>
      </c>
      <c r="E89" s="803">
        <v>2352</v>
      </c>
      <c r="F89" s="957"/>
    </row>
    <row r="90" spans="2:6">
      <c r="B90" s="776"/>
      <c r="C90" s="803" t="s">
        <v>1936</v>
      </c>
      <c r="D90" s="803" t="s">
        <v>1958</v>
      </c>
      <c r="E90" s="803">
        <v>236</v>
      </c>
      <c r="F90" s="957"/>
    </row>
    <row r="91" spans="2:6">
      <c r="B91" s="776"/>
      <c r="C91" s="803" t="s">
        <v>1936</v>
      </c>
      <c r="D91" s="803" t="s">
        <v>1958</v>
      </c>
      <c r="E91" s="803">
        <v>2361</v>
      </c>
      <c r="F91" s="957"/>
    </row>
    <row r="92" spans="2:6">
      <c r="B92" s="776"/>
      <c r="C92" s="803" t="s">
        <v>1936</v>
      </c>
      <c r="D92" s="803" t="s">
        <v>1958</v>
      </c>
      <c r="E92" s="803">
        <v>2363</v>
      </c>
      <c r="F92" s="957"/>
    </row>
    <row r="93" spans="2:6">
      <c r="B93" s="776"/>
      <c r="C93" s="803" t="s">
        <v>1936</v>
      </c>
      <c r="D93" s="803" t="s">
        <v>1958</v>
      </c>
      <c r="E93" s="803">
        <v>2364</v>
      </c>
      <c r="F93" s="957"/>
    </row>
    <row r="94" spans="2:6">
      <c r="B94" s="776"/>
      <c r="C94" s="803" t="s">
        <v>1936</v>
      </c>
      <c r="D94" s="803" t="s">
        <v>1958</v>
      </c>
      <c r="E94" s="803">
        <v>811</v>
      </c>
      <c r="F94" s="957"/>
    </row>
    <row r="95" spans="2:6">
      <c r="B95" s="776"/>
      <c r="C95" s="803" t="s">
        <v>1936</v>
      </c>
      <c r="D95" s="803" t="s">
        <v>1958</v>
      </c>
      <c r="E95" s="803">
        <v>89</v>
      </c>
      <c r="F95" s="958"/>
    </row>
    <row r="96" spans="2:6">
      <c r="B96" s="776"/>
      <c r="C96" s="803" t="s">
        <v>1959</v>
      </c>
      <c r="D96" s="803" t="s">
        <v>1959</v>
      </c>
      <c r="E96" s="803">
        <v>3030</v>
      </c>
      <c r="F96" s="956" t="s">
        <v>1960</v>
      </c>
    </row>
    <row r="97" spans="2:6">
      <c r="B97" s="776"/>
      <c r="C97" s="803" t="s">
        <v>1959</v>
      </c>
      <c r="D97" s="803" t="s">
        <v>1959</v>
      </c>
      <c r="E97" s="803">
        <v>3316</v>
      </c>
      <c r="F97" s="957"/>
    </row>
    <row r="98" spans="2:6">
      <c r="B98" s="776"/>
      <c r="C98" s="803" t="s">
        <v>1959</v>
      </c>
      <c r="D98" s="803" t="s">
        <v>1959</v>
      </c>
      <c r="E98" s="803">
        <v>511</v>
      </c>
      <c r="F98" s="957"/>
    </row>
    <row r="99" spans="2:6">
      <c r="B99" s="776"/>
      <c r="C99" s="803" t="s">
        <v>1959</v>
      </c>
      <c r="D99" s="803" t="s">
        <v>1959</v>
      </c>
      <c r="E99" s="803">
        <v>5110</v>
      </c>
      <c r="F99" s="957"/>
    </row>
    <row r="100" spans="2:6">
      <c r="B100" s="776"/>
      <c r="C100" s="803" t="s">
        <v>1959</v>
      </c>
      <c r="D100" s="803" t="s">
        <v>1959</v>
      </c>
      <c r="E100" s="803">
        <v>512</v>
      </c>
      <c r="F100" s="957"/>
    </row>
    <row r="101" spans="2:6">
      <c r="B101" s="776"/>
      <c r="C101" s="803" t="s">
        <v>1959</v>
      </c>
      <c r="D101" s="803" t="s">
        <v>1959</v>
      </c>
      <c r="E101" s="803">
        <v>5121</v>
      </c>
      <c r="F101" s="957"/>
    </row>
    <row r="102" spans="2:6">
      <c r="B102" s="776"/>
      <c r="C102" s="803" t="s">
        <v>1959</v>
      </c>
      <c r="D102" s="803" t="s">
        <v>1959</v>
      </c>
      <c r="E102" s="803">
        <v>5223</v>
      </c>
      <c r="F102" s="958"/>
    </row>
    <row r="103" spans="2:6">
      <c r="B103" s="776"/>
      <c r="C103" s="803" t="s">
        <v>1961</v>
      </c>
      <c r="D103" s="803" t="s">
        <v>1961</v>
      </c>
      <c r="E103" s="803">
        <v>2815</v>
      </c>
      <c r="F103" s="956" t="s">
        <v>1962</v>
      </c>
    </row>
    <row r="104" spans="2:6">
      <c r="B104" s="776"/>
      <c r="C104" s="803" t="s">
        <v>1961</v>
      </c>
      <c r="D104" s="803" t="s">
        <v>1961</v>
      </c>
      <c r="E104" s="803">
        <v>29</v>
      </c>
      <c r="F104" s="957"/>
    </row>
    <row r="105" spans="2:6">
      <c r="B105" s="776"/>
      <c r="C105" s="803" t="s">
        <v>1961</v>
      </c>
      <c r="D105" s="803" t="s">
        <v>1961</v>
      </c>
      <c r="E105" s="803">
        <v>291</v>
      </c>
      <c r="F105" s="957"/>
    </row>
    <row r="106" spans="2:6">
      <c r="B106" s="776"/>
      <c r="C106" s="803" t="s">
        <v>1961</v>
      </c>
      <c r="D106" s="803" t="s">
        <v>1961</v>
      </c>
      <c r="E106" s="803">
        <v>2910</v>
      </c>
      <c r="F106" s="957"/>
    </row>
    <row r="107" spans="2:6">
      <c r="B107" s="776"/>
      <c r="C107" s="803" t="s">
        <v>1961</v>
      </c>
      <c r="D107" s="803" t="s">
        <v>1961</v>
      </c>
      <c r="E107" s="803">
        <v>292</v>
      </c>
      <c r="F107" s="957"/>
    </row>
    <row r="108" spans="2:6">
      <c r="B108" s="776"/>
      <c r="C108" s="803" t="s">
        <v>1961</v>
      </c>
      <c r="D108" s="803" t="s">
        <v>1961</v>
      </c>
      <c r="E108" s="803">
        <v>2920</v>
      </c>
      <c r="F108" s="957"/>
    </row>
    <row r="109" spans="2:6">
      <c r="B109" s="776"/>
      <c r="C109" s="803" t="s">
        <v>1961</v>
      </c>
      <c r="D109" s="803" t="s">
        <v>1961</v>
      </c>
      <c r="E109" s="803">
        <v>293</v>
      </c>
      <c r="F109" s="957"/>
    </row>
    <row r="110" spans="2:6">
      <c r="B110" s="776"/>
      <c r="C110" s="803" t="s">
        <v>1961</v>
      </c>
      <c r="D110" s="803" t="s">
        <v>1961</v>
      </c>
      <c r="E110" s="803">
        <v>2932</v>
      </c>
      <c r="F110" s="958"/>
    </row>
    <row r="114" spans="6:6">
      <c r="F114" s="117"/>
    </row>
  </sheetData>
  <mergeCells count="17">
    <mergeCell ref="K4:L5"/>
    <mergeCell ref="D5:D6"/>
    <mergeCell ref="E5:E6"/>
    <mergeCell ref="F5:F6"/>
    <mergeCell ref="G5:G6"/>
    <mergeCell ref="H5:H6"/>
    <mergeCell ref="I5:I6"/>
    <mergeCell ref="F85:F86"/>
    <mergeCell ref="F87:F95"/>
    <mergeCell ref="F96:F102"/>
    <mergeCell ref="F103:F110"/>
    <mergeCell ref="D20:E20"/>
    <mergeCell ref="F20:F21"/>
    <mergeCell ref="F22:F32"/>
    <mergeCell ref="F34:F43"/>
    <mergeCell ref="F44:F59"/>
    <mergeCell ref="F60:F84"/>
  </mergeCells>
  <hyperlinks>
    <hyperlink ref="K4:L5" location="Index!A1" display="Return to Index" xr:uid="{F2F11112-0D03-44D7-ABFC-29B0B0834B06}"/>
  </hyperlinks>
  <pageMargins left="0.7" right="0.7" top="0.75" bottom="0.75" header="0.3" footer="0.3"/>
  <pageSetup paperSize="9" orientation="portrait" r:id="rId1"/>
  <headerFooter>
    <oddHeader>&amp;L&amp;"Calibri"&amp;12&amp;K000000EBA Regular Use&amp;1#</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CA8C8-A594-47E7-91A5-91E92EFF5767}">
  <sheetPr codeName="Ark41"/>
  <dimension ref="B2:Q11"/>
  <sheetViews>
    <sheetView zoomScale="90" zoomScaleNormal="90" workbookViewId="0"/>
  </sheetViews>
  <sheetFormatPr defaultColWidth="9.1796875" defaultRowHeight="14.5"/>
  <cols>
    <col min="1" max="1" width="10.81640625" style="106" customWidth="1"/>
    <col min="2" max="2" width="3.54296875" style="106" customWidth="1"/>
    <col min="3" max="3" width="14.1796875" style="106" customWidth="1"/>
    <col min="4" max="4" width="16.1796875" style="106" customWidth="1"/>
    <col min="5" max="5" width="14.54296875" style="106" customWidth="1"/>
    <col min="6" max="6" width="16.54296875" style="106" customWidth="1"/>
    <col min="7" max="7" width="16.26953125" style="106" customWidth="1"/>
    <col min="8" max="16384" width="9.1796875" style="106"/>
  </cols>
  <sheetData>
    <row r="2" spans="2:17" ht="19.5">
      <c r="C2" s="208" t="s">
        <v>1409</v>
      </c>
    </row>
    <row r="3" spans="2:17" ht="15" customHeight="1">
      <c r="P3" s="855" t="s">
        <v>180</v>
      </c>
      <c r="Q3" s="856"/>
    </row>
    <row r="4" spans="2:17" ht="15" customHeight="1">
      <c r="P4" s="857"/>
      <c r="Q4" s="858"/>
    </row>
    <row r="5" spans="2:17" s="107" customFormat="1" ht="13.5">
      <c r="C5" s="470" t="s">
        <v>962</v>
      </c>
      <c r="D5" s="470" t="s">
        <v>963</v>
      </c>
      <c r="E5" s="470" t="s">
        <v>964</v>
      </c>
      <c r="F5" s="470" t="s">
        <v>965</v>
      </c>
      <c r="G5" s="470" t="s">
        <v>966</v>
      </c>
    </row>
    <row r="6" spans="2:17" s="107" customFormat="1" ht="121.5">
      <c r="C6" s="499" t="s">
        <v>1410</v>
      </c>
      <c r="D6" s="499" t="s">
        <v>1411</v>
      </c>
      <c r="E6" s="499" t="s">
        <v>988</v>
      </c>
      <c r="F6" s="499" t="s">
        <v>1412</v>
      </c>
      <c r="G6" s="499" t="s">
        <v>1413</v>
      </c>
    </row>
    <row r="7" spans="2:17" s="107" customFormat="1" ht="13.5">
      <c r="B7" s="495">
        <v>1</v>
      </c>
      <c r="C7" s="522">
        <v>0</v>
      </c>
      <c r="D7" s="523">
        <v>0</v>
      </c>
      <c r="E7" s="512"/>
      <c r="F7" s="512"/>
      <c r="G7" s="497"/>
    </row>
    <row r="8" spans="2:17" s="107" customFormat="1" ht="13.5">
      <c r="C8" s="107" t="s">
        <v>1414</v>
      </c>
      <c r="F8" s="2"/>
    </row>
    <row r="9" spans="2:17" s="107" customFormat="1" ht="13.5">
      <c r="B9" s="489"/>
      <c r="C9" s="489"/>
      <c r="D9" s="489"/>
      <c r="E9" s="489"/>
      <c r="F9" s="489"/>
      <c r="G9" s="489"/>
      <c r="H9" s="489"/>
      <c r="I9" s="489"/>
      <c r="J9" s="489"/>
      <c r="K9" s="489"/>
      <c r="L9" s="489"/>
      <c r="M9" s="489"/>
      <c r="N9" s="489"/>
    </row>
    <row r="10" spans="2:17" s="107" customFormat="1" ht="14">
      <c r="B10" s="489"/>
      <c r="C10" s="510" t="s">
        <v>1049</v>
      </c>
      <c r="D10" s="489"/>
      <c r="E10" s="489"/>
      <c r="F10" s="489"/>
      <c r="G10" s="489"/>
      <c r="H10" s="489"/>
      <c r="I10" s="489"/>
      <c r="J10" s="489"/>
      <c r="K10" s="489"/>
      <c r="L10" s="489"/>
      <c r="M10" s="489"/>
      <c r="N10" s="489"/>
    </row>
    <row r="11" spans="2:17" s="107" customFormat="1" ht="13.5">
      <c r="B11" s="489"/>
      <c r="C11" s="489" t="s">
        <v>1415</v>
      </c>
      <c r="D11" s="489"/>
      <c r="E11" s="489"/>
      <c r="F11" s="489"/>
      <c r="G11" s="489"/>
      <c r="H11" s="489"/>
      <c r="I11" s="489"/>
      <c r="J11" s="489"/>
      <c r="K11" s="489"/>
      <c r="L11" s="489"/>
      <c r="M11" s="489"/>
      <c r="N11" s="489"/>
    </row>
  </sheetData>
  <mergeCells count="1">
    <mergeCell ref="P3:Q4"/>
  </mergeCells>
  <hyperlinks>
    <hyperlink ref="P3:Q4" location="Index!A1" display="Return to Index" xr:uid="{70AE802B-0281-41D5-83ED-891CF423FEB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918C-569D-493F-A8D1-7D241B1295C7}">
  <sheetPr codeName="Ark6">
    <pageSetUpPr fitToPage="1"/>
  </sheetPr>
  <dimension ref="A1:AC63"/>
  <sheetViews>
    <sheetView zoomScale="90" zoomScaleNormal="90" workbookViewId="0"/>
  </sheetViews>
  <sheetFormatPr defaultColWidth="9.1796875" defaultRowHeight="13.5"/>
  <cols>
    <col min="1" max="1" width="9.1796875" style="2"/>
    <col min="2" max="2" width="9.1796875" style="77"/>
    <col min="3" max="3" width="50.7265625" style="46" customWidth="1"/>
    <col min="4" max="26" width="32.81640625" style="77" customWidth="1"/>
    <col min="27" max="27" width="10.7265625" style="2" customWidth="1"/>
    <col min="28" max="16384" width="9.1796875" style="2"/>
  </cols>
  <sheetData>
    <row r="1" spans="1:29" ht="16.5" customHeight="1"/>
    <row r="2" spans="1:29" ht="19.5">
      <c r="B2" s="569" t="s">
        <v>1478</v>
      </c>
      <c r="C2" s="551"/>
      <c r="D2" s="570"/>
      <c r="E2" s="570"/>
      <c r="F2" s="570"/>
      <c r="AB2" s="864" t="s">
        <v>180</v>
      </c>
      <c r="AC2" s="865"/>
    </row>
    <row r="3" spans="1:29" ht="16.5" customHeight="1">
      <c r="G3" s="571"/>
      <c r="H3" s="571"/>
      <c r="I3" s="571"/>
      <c r="J3" s="180"/>
      <c r="K3" s="180"/>
      <c r="L3" s="180"/>
      <c r="M3" s="180"/>
      <c r="N3" s="180"/>
      <c r="O3" s="180"/>
      <c r="P3" s="180"/>
      <c r="Q3" s="180"/>
      <c r="R3" s="180"/>
      <c r="S3" s="180"/>
      <c r="T3" s="180"/>
      <c r="U3" s="180"/>
      <c r="V3" s="180"/>
      <c r="W3" s="180"/>
      <c r="X3" s="180"/>
      <c r="Y3" s="180"/>
      <c r="Z3" s="180"/>
      <c r="AA3" s="397"/>
      <c r="AB3" s="866"/>
      <c r="AC3" s="867"/>
    </row>
    <row r="4" spans="1:29" ht="33" customHeight="1">
      <c r="B4" s="572" t="str">
        <f>Attestation!C2</f>
        <v>31 December 2024</v>
      </c>
      <c r="C4" s="573"/>
      <c r="D4" s="574"/>
      <c r="E4" s="574"/>
      <c r="F4" s="574"/>
      <c r="G4" s="574"/>
      <c r="H4" s="574"/>
      <c r="I4" s="574"/>
      <c r="J4" s="574"/>
      <c r="K4" s="574"/>
      <c r="L4" s="574"/>
      <c r="M4" s="574"/>
      <c r="N4" s="574"/>
      <c r="O4" s="574"/>
      <c r="P4" s="574"/>
      <c r="Q4" s="574"/>
      <c r="R4" s="574"/>
      <c r="S4" s="574"/>
      <c r="T4" s="574"/>
      <c r="U4" s="574"/>
      <c r="V4" s="574"/>
      <c r="W4" s="574"/>
      <c r="X4" s="574"/>
      <c r="Y4" s="574"/>
      <c r="Z4" s="574"/>
      <c r="AA4" s="397"/>
    </row>
    <row r="5" spans="1:29">
      <c r="B5" s="77">
        <v>1</v>
      </c>
      <c r="C5" s="46" t="s">
        <v>1479</v>
      </c>
      <c r="D5" s="77" t="s">
        <v>164</v>
      </c>
      <c r="E5" s="77" t="s">
        <v>164</v>
      </c>
      <c r="F5" s="77" t="s">
        <v>164</v>
      </c>
      <c r="G5" s="77" t="s">
        <v>164</v>
      </c>
      <c r="H5" s="77" t="s">
        <v>164</v>
      </c>
      <c r="I5" s="77" t="s">
        <v>164</v>
      </c>
      <c r="J5" s="77" t="s">
        <v>164</v>
      </c>
      <c r="K5" s="77" t="s">
        <v>164</v>
      </c>
      <c r="L5" s="77" t="s">
        <v>164</v>
      </c>
      <c r="M5" s="77" t="s">
        <v>164</v>
      </c>
      <c r="N5" s="77" t="s">
        <v>164</v>
      </c>
      <c r="O5" s="77" t="s">
        <v>164</v>
      </c>
      <c r="P5" s="77" t="s">
        <v>164</v>
      </c>
      <c r="Q5" s="77" t="s">
        <v>164</v>
      </c>
      <c r="R5" s="77" t="s">
        <v>164</v>
      </c>
      <c r="S5" s="77" t="s">
        <v>164</v>
      </c>
      <c r="T5" s="77" t="s">
        <v>164</v>
      </c>
      <c r="U5" s="77" t="s">
        <v>164</v>
      </c>
      <c r="V5" s="77" t="s">
        <v>164</v>
      </c>
      <c r="W5" s="77" t="s">
        <v>164</v>
      </c>
      <c r="X5" s="77" t="s">
        <v>164</v>
      </c>
      <c r="Y5" s="77" t="s">
        <v>164</v>
      </c>
      <c r="Z5" s="77" t="s">
        <v>164</v>
      </c>
      <c r="AA5" s="575"/>
    </row>
    <row r="6" spans="1:29" ht="27">
      <c r="B6" s="77">
        <v>2</v>
      </c>
      <c r="C6" s="549" t="s">
        <v>1480</v>
      </c>
      <c r="D6" s="312" t="s">
        <v>2013</v>
      </c>
      <c r="E6" s="312" t="s">
        <v>2028</v>
      </c>
      <c r="F6" s="312" t="s">
        <v>2029</v>
      </c>
      <c r="G6" s="77" t="s">
        <v>2030</v>
      </c>
      <c r="H6" s="77" t="s">
        <v>2054</v>
      </c>
      <c r="I6" s="77" t="s">
        <v>2055</v>
      </c>
      <c r="J6" s="77" t="s">
        <v>2056</v>
      </c>
      <c r="K6" s="77" t="s">
        <v>2171</v>
      </c>
      <c r="L6" s="77" t="s">
        <v>2093</v>
      </c>
      <c r="M6" s="77" t="s">
        <v>2094</v>
      </c>
      <c r="N6" s="77" t="s">
        <v>2095</v>
      </c>
      <c r="O6" s="77" t="s">
        <v>2096</v>
      </c>
      <c r="P6" s="77" t="s">
        <v>2097</v>
      </c>
      <c r="Q6" s="77" t="s">
        <v>2098</v>
      </c>
      <c r="R6" s="77" t="s">
        <v>2099</v>
      </c>
      <c r="S6" s="77" t="s">
        <v>2100</v>
      </c>
      <c r="T6" s="77" t="s">
        <v>2101</v>
      </c>
      <c r="U6" s="77" t="s">
        <v>2102</v>
      </c>
      <c r="V6" s="77" t="s">
        <v>2103</v>
      </c>
      <c r="W6" s="77" t="s">
        <v>2218</v>
      </c>
      <c r="X6" s="77" t="s">
        <v>2176</v>
      </c>
      <c r="Y6" s="77" t="s">
        <v>2104</v>
      </c>
      <c r="Z6" s="77" t="s">
        <v>2162</v>
      </c>
      <c r="AA6" s="575"/>
    </row>
    <row r="7" spans="1:29">
      <c r="A7" s="77"/>
      <c r="B7" s="77" t="s">
        <v>1481</v>
      </c>
      <c r="C7" s="549" t="s">
        <v>1482</v>
      </c>
      <c r="D7" s="312" t="s">
        <v>2014</v>
      </c>
      <c r="E7" s="312" t="s">
        <v>2014</v>
      </c>
      <c r="F7" s="312" t="s">
        <v>2014</v>
      </c>
      <c r="G7" s="77" t="s">
        <v>2031</v>
      </c>
      <c r="H7" s="77" t="s">
        <v>2014</v>
      </c>
      <c r="I7" s="77" t="s">
        <v>2031</v>
      </c>
      <c r="J7" s="77" t="s">
        <v>2014</v>
      </c>
      <c r="K7" s="77" t="s">
        <v>2014</v>
      </c>
      <c r="L7" s="77" t="s">
        <v>2014</v>
      </c>
      <c r="M7" s="77" t="s">
        <v>2014</v>
      </c>
      <c r="N7" s="77" t="s">
        <v>2014</v>
      </c>
      <c r="O7" s="77" t="s">
        <v>2014</v>
      </c>
      <c r="P7" s="77" t="s">
        <v>2014</v>
      </c>
      <c r="Q7" s="77" t="s">
        <v>2014</v>
      </c>
      <c r="R7" s="77" t="s">
        <v>2014</v>
      </c>
      <c r="S7" s="77" t="s">
        <v>2014</v>
      </c>
      <c r="T7" s="77" t="s">
        <v>2014</v>
      </c>
      <c r="U7" s="77" t="s">
        <v>2014</v>
      </c>
      <c r="V7" s="77" t="s">
        <v>2014</v>
      </c>
      <c r="W7" s="77" t="s">
        <v>2014</v>
      </c>
      <c r="X7" s="77" t="s">
        <v>2014</v>
      </c>
      <c r="Y7" s="77" t="s">
        <v>2031</v>
      </c>
      <c r="Z7" s="77" t="s">
        <v>2014</v>
      </c>
      <c r="AA7" s="575"/>
    </row>
    <row r="8" spans="1:29" ht="17.25" customHeight="1">
      <c r="A8" s="77"/>
      <c r="B8" s="77">
        <v>3</v>
      </c>
      <c r="C8" s="549" t="s">
        <v>1483</v>
      </c>
      <c r="D8" s="77" t="s">
        <v>2015</v>
      </c>
      <c r="E8" s="77" t="s">
        <v>2015</v>
      </c>
      <c r="F8" s="77" t="s">
        <v>2015</v>
      </c>
      <c r="G8" s="77" t="s">
        <v>2015</v>
      </c>
      <c r="H8" s="77" t="s">
        <v>2015</v>
      </c>
      <c r="I8" s="77" t="s">
        <v>2015</v>
      </c>
      <c r="J8" s="77" t="s">
        <v>2015</v>
      </c>
      <c r="K8" s="77" t="s">
        <v>2015</v>
      </c>
      <c r="L8" s="77" t="s">
        <v>2015</v>
      </c>
      <c r="M8" s="77" t="s">
        <v>2015</v>
      </c>
      <c r="N8" s="77" t="s">
        <v>2015</v>
      </c>
      <c r="O8" s="77" t="s">
        <v>2015</v>
      </c>
      <c r="P8" s="77" t="s">
        <v>2015</v>
      </c>
      <c r="Q8" s="77" t="s">
        <v>2015</v>
      </c>
      <c r="R8" s="77" t="s">
        <v>2015</v>
      </c>
      <c r="S8" s="77" t="s">
        <v>2015</v>
      </c>
      <c r="T8" s="77" t="s">
        <v>2015</v>
      </c>
      <c r="U8" s="77" t="s">
        <v>2015</v>
      </c>
      <c r="V8" s="77" t="s">
        <v>2015</v>
      </c>
      <c r="W8" s="77" t="s">
        <v>2015</v>
      </c>
      <c r="X8" s="77" t="s">
        <v>2015</v>
      </c>
      <c r="Y8" s="77" t="s">
        <v>2015</v>
      </c>
      <c r="Z8" s="77" t="s">
        <v>2015</v>
      </c>
      <c r="AA8" s="575"/>
    </row>
    <row r="9" spans="1:29" ht="33" customHeight="1">
      <c r="A9" s="77"/>
      <c r="B9" s="77" t="s">
        <v>1484</v>
      </c>
      <c r="C9" s="549" t="s">
        <v>1485</v>
      </c>
      <c r="D9" s="77" t="s">
        <v>2016</v>
      </c>
      <c r="E9" s="77" t="s">
        <v>2016</v>
      </c>
      <c r="F9" s="77" t="s">
        <v>2016</v>
      </c>
      <c r="G9" s="77" t="s">
        <v>2016</v>
      </c>
      <c r="H9" s="77" t="s">
        <v>2016</v>
      </c>
      <c r="I9" s="77" t="s">
        <v>2016</v>
      </c>
      <c r="J9" s="77" t="s">
        <v>2016</v>
      </c>
      <c r="K9" s="77" t="s">
        <v>2016</v>
      </c>
      <c r="L9" s="77" t="s">
        <v>2016</v>
      </c>
      <c r="M9" s="77" t="s">
        <v>2016</v>
      </c>
      <c r="N9" s="77" t="s">
        <v>2016</v>
      </c>
      <c r="O9" s="77" t="s">
        <v>2016</v>
      </c>
      <c r="P9" s="77" t="s">
        <v>2016</v>
      </c>
      <c r="Q9" s="77" t="s">
        <v>2016</v>
      </c>
      <c r="R9" s="77" t="s">
        <v>2016</v>
      </c>
      <c r="S9" s="77" t="s">
        <v>2016</v>
      </c>
      <c r="T9" s="77" t="s">
        <v>2016</v>
      </c>
      <c r="U9" s="77" t="s">
        <v>2016</v>
      </c>
      <c r="V9" s="77" t="s">
        <v>2016</v>
      </c>
      <c r="W9" s="77" t="s">
        <v>2016</v>
      </c>
      <c r="X9" s="77" t="s">
        <v>2016</v>
      </c>
      <c r="Y9" s="77" t="s">
        <v>2016</v>
      </c>
      <c r="Z9" s="77" t="s">
        <v>2016</v>
      </c>
      <c r="AA9" s="575"/>
    </row>
    <row r="10" spans="1:29">
      <c r="C10" s="46" t="s">
        <v>1486</v>
      </c>
      <c r="AA10" s="575"/>
    </row>
    <row r="11" spans="1:29" ht="33" customHeight="1">
      <c r="B11" s="77">
        <v>4</v>
      </c>
      <c r="C11" s="549" t="s">
        <v>1487</v>
      </c>
      <c r="D11" s="77" t="s">
        <v>2017</v>
      </c>
      <c r="E11" s="77" t="s">
        <v>1986</v>
      </c>
      <c r="F11" s="77" t="s">
        <v>1986</v>
      </c>
      <c r="G11" s="77" t="s">
        <v>1986</v>
      </c>
      <c r="H11" s="77" t="s">
        <v>1987</v>
      </c>
      <c r="I11" s="77" t="s">
        <v>1987</v>
      </c>
      <c r="J11" s="77" t="s">
        <v>1987</v>
      </c>
      <c r="K11" s="77" t="s">
        <v>1987</v>
      </c>
      <c r="L11" s="77" t="s">
        <v>2105</v>
      </c>
      <c r="M11" s="77" t="s">
        <v>2105</v>
      </c>
      <c r="N11" s="77" t="s">
        <v>2105</v>
      </c>
      <c r="O11" s="77" t="s">
        <v>2105</v>
      </c>
      <c r="P11" s="77" t="s">
        <v>2105</v>
      </c>
      <c r="Q11" s="77" t="s">
        <v>2105</v>
      </c>
      <c r="R11" s="77" t="s">
        <v>2105</v>
      </c>
      <c r="S11" s="77" t="s">
        <v>2105</v>
      </c>
      <c r="T11" s="77" t="s">
        <v>2105</v>
      </c>
      <c r="U11" s="77" t="s">
        <v>2105</v>
      </c>
      <c r="V11" s="77" t="s">
        <v>2105</v>
      </c>
      <c r="W11" s="77" t="s">
        <v>2105</v>
      </c>
      <c r="X11" s="77" t="s">
        <v>2105</v>
      </c>
      <c r="Y11" s="77" t="s">
        <v>2105</v>
      </c>
      <c r="Z11" s="77" t="s">
        <v>2163</v>
      </c>
      <c r="AA11" s="575"/>
    </row>
    <row r="12" spans="1:29">
      <c r="B12" s="77">
        <v>5</v>
      </c>
      <c r="C12" s="46" t="s">
        <v>1488</v>
      </c>
      <c r="D12" s="77" t="s">
        <v>2017</v>
      </c>
      <c r="E12" s="77" t="s">
        <v>1986</v>
      </c>
      <c r="F12" s="77" t="s">
        <v>1986</v>
      </c>
      <c r="G12" s="77" t="s">
        <v>1986</v>
      </c>
      <c r="H12" s="77" t="s">
        <v>1987</v>
      </c>
      <c r="I12" s="77" t="s">
        <v>1987</v>
      </c>
      <c r="J12" s="77" t="s">
        <v>1987</v>
      </c>
      <c r="K12" s="77" t="s">
        <v>1987</v>
      </c>
      <c r="L12" s="77" t="s">
        <v>2106</v>
      </c>
      <c r="M12" s="77" t="s">
        <v>2106</v>
      </c>
      <c r="N12" s="77" t="s">
        <v>2106</v>
      </c>
      <c r="O12" s="77" t="s">
        <v>2106</v>
      </c>
      <c r="P12" s="77" t="s">
        <v>2106</v>
      </c>
      <c r="Q12" s="77" t="s">
        <v>2106</v>
      </c>
      <c r="R12" s="77" t="s">
        <v>2106</v>
      </c>
      <c r="S12" s="77" t="s">
        <v>2106</v>
      </c>
      <c r="T12" s="77" t="s">
        <v>2106</v>
      </c>
      <c r="U12" s="77" t="s">
        <v>2106</v>
      </c>
      <c r="V12" s="77" t="s">
        <v>2106</v>
      </c>
      <c r="W12" s="77" t="s">
        <v>2106</v>
      </c>
      <c r="X12" s="77" t="s">
        <v>2106</v>
      </c>
      <c r="Y12" s="77" t="s">
        <v>2106</v>
      </c>
      <c r="Z12" s="77" t="s">
        <v>1989</v>
      </c>
      <c r="AA12" s="575"/>
    </row>
    <row r="13" spans="1:29" ht="27">
      <c r="B13" s="77">
        <v>6</v>
      </c>
      <c r="C13" s="549" t="s">
        <v>1489</v>
      </c>
      <c r="D13" s="312" t="s">
        <v>2018</v>
      </c>
      <c r="E13" s="312" t="s">
        <v>2032</v>
      </c>
      <c r="F13" s="312" t="s">
        <v>2032</v>
      </c>
      <c r="G13" s="77" t="s">
        <v>2032</v>
      </c>
      <c r="H13" s="77" t="s">
        <v>2032</v>
      </c>
      <c r="I13" s="77" t="s">
        <v>2032</v>
      </c>
      <c r="J13" s="77" t="s">
        <v>2032</v>
      </c>
      <c r="K13" s="77" t="s">
        <v>2032</v>
      </c>
      <c r="L13" s="77" t="s">
        <v>2032</v>
      </c>
      <c r="M13" s="77" t="s">
        <v>2032</v>
      </c>
      <c r="N13" s="77" t="s">
        <v>2032</v>
      </c>
      <c r="O13" s="77" t="s">
        <v>2032</v>
      </c>
      <c r="P13" s="77" t="s">
        <v>2032</v>
      </c>
      <c r="Q13" s="77" t="s">
        <v>2032</v>
      </c>
      <c r="R13" s="77" t="s">
        <v>2032</v>
      </c>
      <c r="S13" s="77" t="s">
        <v>2032</v>
      </c>
      <c r="T13" s="77" t="s">
        <v>2032</v>
      </c>
      <c r="U13" s="77" t="s">
        <v>2032</v>
      </c>
      <c r="V13" s="77" t="s">
        <v>2032</v>
      </c>
      <c r="W13" s="77" t="s">
        <v>2032</v>
      </c>
      <c r="X13" s="77" t="s">
        <v>2032</v>
      </c>
      <c r="Y13" s="77" t="s">
        <v>2032</v>
      </c>
      <c r="Z13" s="77" t="s">
        <v>2032</v>
      </c>
      <c r="AA13" s="575"/>
    </row>
    <row r="14" spans="1:29" ht="40.5">
      <c r="B14" s="77">
        <v>7</v>
      </c>
      <c r="C14" s="549" t="s">
        <v>1490</v>
      </c>
      <c r="D14" s="312" t="s">
        <v>2019</v>
      </c>
      <c r="E14" s="312" t="s">
        <v>2033</v>
      </c>
      <c r="F14" s="312" t="s">
        <v>2033</v>
      </c>
      <c r="G14" s="312" t="s">
        <v>2033</v>
      </c>
      <c r="H14" s="312" t="s">
        <v>2057</v>
      </c>
      <c r="I14" s="312" t="s">
        <v>2057</v>
      </c>
      <c r="J14" s="312" t="s">
        <v>2057</v>
      </c>
      <c r="K14" s="843" t="s">
        <v>2057</v>
      </c>
      <c r="L14" s="312" t="s">
        <v>2107</v>
      </c>
      <c r="M14" s="312" t="s">
        <v>2107</v>
      </c>
      <c r="N14" s="312" t="s">
        <v>2107</v>
      </c>
      <c r="O14" s="312" t="s">
        <v>2107</v>
      </c>
      <c r="P14" s="312" t="s">
        <v>2107</v>
      </c>
      <c r="Q14" s="312" t="s">
        <v>2107</v>
      </c>
      <c r="R14" s="312" t="s">
        <v>2107</v>
      </c>
      <c r="S14" s="312" t="s">
        <v>2107</v>
      </c>
      <c r="T14" s="312" t="s">
        <v>2107</v>
      </c>
      <c r="U14" s="312" t="s">
        <v>2107</v>
      </c>
      <c r="V14" s="312" t="s">
        <v>2107</v>
      </c>
      <c r="W14" s="851" t="s">
        <v>2107</v>
      </c>
      <c r="X14" s="843" t="s">
        <v>2107</v>
      </c>
      <c r="Y14" s="312" t="s">
        <v>2107</v>
      </c>
      <c r="Z14" s="312" t="s">
        <v>2164</v>
      </c>
      <c r="AA14" s="576"/>
    </row>
    <row r="15" spans="1:29" ht="52.5" customHeight="1">
      <c r="B15" s="77">
        <v>8</v>
      </c>
      <c r="C15" s="549" t="s">
        <v>1491</v>
      </c>
      <c r="D15" s="577" t="s">
        <v>2197</v>
      </c>
      <c r="E15" s="77" t="s">
        <v>2198</v>
      </c>
      <c r="F15" s="77" t="s">
        <v>2199</v>
      </c>
      <c r="G15" s="77" t="s">
        <v>2200</v>
      </c>
      <c r="H15" s="77" t="s">
        <v>2201</v>
      </c>
      <c r="I15" s="77" t="s">
        <v>2202</v>
      </c>
      <c r="J15" s="77" t="s">
        <v>2203</v>
      </c>
      <c r="K15" s="77" t="s">
        <v>2201</v>
      </c>
      <c r="L15" s="77" t="s">
        <v>2204</v>
      </c>
      <c r="M15" s="77" t="s">
        <v>2205</v>
      </c>
      <c r="N15" s="77" t="s">
        <v>2206</v>
      </c>
      <c r="O15" s="77" t="s">
        <v>2207</v>
      </c>
      <c r="P15" s="77" t="s">
        <v>2208</v>
      </c>
      <c r="Q15" s="77" t="s">
        <v>2209</v>
      </c>
      <c r="R15" s="77" t="s">
        <v>2210</v>
      </c>
      <c r="S15" s="77" t="s">
        <v>2211</v>
      </c>
      <c r="T15" s="77" t="s">
        <v>2212</v>
      </c>
      <c r="U15" s="77" t="s">
        <v>2213</v>
      </c>
      <c r="V15" s="77" t="s">
        <v>2214</v>
      </c>
      <c r="W15" s="77" t="s">
        <v>2222</v>
      </c>
      <c r="X15" s="77" t="s">
        <v>2216</v>
      </c>
      <c r="Y15" s="77" t="s">
        <v>2217</v>
      </c>
      <c r="Z15" s="77" t="s">
        <v>2215</v>
      </c>
      <c r="AA15" s="575"/>
    </row>
    <row r="16" spans="1:29" ht="17.25" customHeight="1">
      <c r="B16" s="77">
        <v>9</v>
      </c>
      <c r="C16" s="46" t="s">
        <v>1492</v>
      </c>
      <c r="D16" s="77" t="s">
        <v>2020</v>
      </c>
      <c r="E16" s="77" t="s">
        <v>2034</v>
      </c>
      <c r="F16" s="77" t="s">
        <v>2035</v>
      </c>
      <c r="G16" s="77" t="s">
        <v>2036</v>
      </c>
      <c r="H16" s="77" t="s">
        <v>2058</v>
      </c>
      <c r="I16" s="77" t="s">
        <v>2059</v>
      </c>
      <c r="J16" s="77" t="s">
        <v>2060</v>
      </c>
      <c r="K16" s="77" t="s">
        <v>2058</v>
      </c>
      <c r="L16" s="77" t="s">
        <v>2109</v>
      </c>
      <c r="M16" s="77" t="s">
        <v>2110</v>
      </c>
      <c r="N16" s="77" t="s">
        <v>2111</v>
      </c>
      <c r="O16" s="77" t="s">
        <v>2112</v>
      </c>
      <c r="P16" s="77" t="s">
        <v>2108</v>
      </c>
      <c r="Q16" s="77" t="s">
        <v>2113</v>
      </c>
      <c r="R16" s="77" t="s">
        <v>2114</v>
      </c>
      <c r="S16" s="77" t="s">
        <v>2115</v>
      </c>
      <c r="T16" s="77" t="s">
        <v>2116</v>
      </c>
      <c r="U16" s="77" t="s">
        <v>2117</v>
      </c>
      <c r="V16" s="77" t="s">
        <v>2118</v>
      </c>
      <c r="W16" s="77" t="s">
        <v>2219</v>
      </c>
      <c r="X16" s="77" t="s">
        <v>2165</v>
      </c>
      <c r="Y16" s="77" t="s">
        <v>2119</v>
      </c>
      <c r="Z16" s="77" t="s">
        <v>2165</v>
      </c>
      <c r="AA16" s="575"/>
    </row>
    <row r="17" spans="2:27">
      <c r="B17" s="77" t="s">
        <v>364</v>
      </c>
      <c r="C17" s="46" t="s">
        <v>1493</v>
      </c>
      <c r="D17" s="77" t="s">
        <v>2016</v>
      </c>
      <c r="E17" s="77" t="s">
        <v>2037</v>
      </c>
      <c r="F17" s="77" t="s">
        <v>2037</v>
      </c>
      <c r="G17" s="77" t="s">
        <v>2037</v>
      </c>
      <c r="H17" s="77" t="s">
        <v>2061</v>
      </c>
      <c r="I17" s="77" t="s">
        <v>2061</v>
      </c>
      <c r="J17" s="77" t="s">
        <v>2061</v>
      </c>
      <c r="K17" s="77" t="s">
        <v>2061</v>
      </c>
      <c r="L17" s="77" t="s">
        <v>2061</v>
      </c>
      <c r="M17" s="77" t="s">
        <v>2061</v>
      </c>
      <c r="N17" s="77" t="s">
        <v>2061</v>
      </c>
      <c r="O17" s="77" t="s">
        <v>2061</v>
      </c>
      <c r="P17" s="77" t="s">
        <v>2061</v>
      </c>
      <c r="Q17" s="77" t="s">
        <v>2061</v>
      </c>
      <c r="R17" s="77" t="s">
        <v>2061</v>
      </c>
      <c r="S17" s="77" t="s">
        <v>2061</v>
      </c>
      <c r="T17" s="77" t="s">
        <v>2061</v>
      </c>
      <c r="U17" s="77" t="s">
        <v>2061</v>
      </c>
      <c r="V17" s="77" t="s">
        <v>2061</v>
      </c>
      <c r="W17" s="77" t="s">
        <v>2061</v>
      </c>
      <c r="X17" s="77" t="s">
        <v>2173</v>
      </c>
      <c r="Y17" s="77" t="s">
        <v>2061</v>
      </c>
      <c r="Z17" s="77" t="s">
        <v>2166</v>
      </c>
      <c r="AA17" s="575"/>
    </row>
    <row r="18" spans="2:27">
      <c r="B18" s="77" t="s">
        <v>365</v>
      </c>
      <c r="C18" s="46" t="s">
        <v>1494</v>
      </c>
      <c r="D18" s="77" t="s">
        <v>2016</v>
      </c>
      <c r="E18" s="312" t="s">
        <v>2038</v>
      </c>
      <c r="F18" s="312" t="s">
        <v>2038</v>
      </c>
      <c r="G18" s="312" t="s">
        <v>2038</v>
      </c>
      <c r="H18" s="312" t="s">
        <v>2038</v>
      </c>
      <c r="I18" s="312" t="s">
        <v>2038</v>
      </c>
      <c r="J18" s="312" t="s">
        <v>2038</v>
      </c>
      <c r="K18" s="843" t="s">
        <v>2092</v>
      </c>
      <c r="L18" s="312" t="s">
        <v>2038</v>
      </c>
      <c r="M18" s="312" t="s">
        <v>2038</v>
      </c>
      <c r="N18" s="312" t="s">
        <v>2038</v>
      </c>
      <c r="O18" s="312" t="s">
        <v>2038</v>
      </c>
      <c r="P18" s="312" t="s">
        <v>2038</v>
      </c>
      <c r="Q18" s="312" t="s">
        <v>2038</v>
      </c>
      <c r="R18" s="312" t="s">
        <v>2038</v>
      </c>
      <c r="S18" s="312" t="s">
        <v>2038</v>
      </c>
      <c r="T18" s="312" t="s">
        <v>2038</v>
      </c>
      <c r="U18" s="312" t="s">
        <v>2038</v>
      </c>
      <c r="V18" s="312" t="s">
        <v>2038</v>
      </c>
      <c r="W18" s="851" t="s">
        <v>2092</v>
      </c>
      <c r="X18" s="843" t="s">
        <v>2038</v>
      </c>
      <c r="Y18" s="312" t="s">
        <v>2038</v>
      </c>
      <c r="Z18" s="312" t="s">
        <v>2038</v>
      </c>
      <c r="AA18" s="576"/>
    </row>
    <row r="19" spans="2:27" ht="36.75" customHeight="1">
      <c r="B19" s="77">
        <v>10</v>
      </c>
      <c r="C19" s="46" t="s">
        <v>1495</v>
      </c>
      <c r="D19" s="77" t="s">
        <v>2021</v>
      </c>
      <c r="E19" s="77" t="s">
        <v>2039</v>
      </c>
      <c r="F19" s="77" t="s">
        <v>2039</v>
      </c>
      <c r="G19" s="77" t="s">
        <v>2039</v>
      </c>
      <c r="H19" s="77" t="s">
        <v>2039</v>
      </c>
      <c r="I19" s="77" t="s">
        <v>2039</v>
      </c>
      <c r="J19" s="77" t="s">
        <v>2039</v>
      </c>
      <c r="K19" s="77" t="s">
        <v>2039</v>
      </c>
      <c r="L19" s="77" t="s">
        <v>2039</v>
      </c>
      <c r="M19" s="77" t="s">
        <v>2120</v>
      </c>
      <c r="N19" s="77" t="s">
        <v>2120</v>
      </c>
      <c r="O19" s="77" t="s">
        <v>2120</v>
      </c>
      <c r="P19" s="77" t="s">
        <v>2120</v>
      </c>
      <c r="Q19" s="77" t="s">
        <v>2120</v>
      </c>
      <c r="R19" s="77" t="s">
        <v>2120</v>
      </c>
      <c r="S19" s="77" t="s">
        <v>2039</v>
      </c>
      <c r="T19" s="77" t="s">
        <v>2039</v>
      </c>
      <c r="U19" s="77" t="s">
        <v>2039</v>
      </c>
      <c r="V19" s="77" t="s">
        <v>2039</v>
      </c>
      <c r="W19" s="77" t="s">
        <v>2039</v>
      </c>
      <c r="X19" s="77" t="s">
        <v>2039</v>
      </c>
      <c r="Y19" s="77" t="s">
        <v>2120</v>
      </c>
      <c r="Z19" s="77" t="s">
        <v>2039</v>
      </c>
      <c r="AA19" s="575"/>
    </row>
    <row r="20" spans="2:27">
      <c r="B20" s="77">
        <v>11</v>
      </c>
      <c r="C20" s="46" t="s">
        <v>1496</v>
      </c>
      <c r="D20" s="77" t="s">
        <v>2016</v>
      </c>
      <c r="E20" s="77" t="s">
        <v>2040</v>
      </c>
      <c r="F20" s="578" t="s">
        <v>2041</v>
      </c>
      <c r="G20" s="578" t="s">
        <v>2042</v>
      </c>
      <c r="H20" s="579" t="s">
        <v>2062</v>
      </c>
      <c r="I20" s="579" t="s">
        <v>2063</v>
      </c>
      <c r="J20" s="844">
        <v>45027</v>
      </c>
      <c r="K20" s="844">
        <v>45359</v>
      </c>
      <c r="L20" s="579" t="s">
        <v>2121</v>
      </c>
      <c r="M20" s="579" t="s">
        <v>2121</v>
      </c>
      <c r="N20" s="579" t="s">
        <v>2122</v>
      </c>
      <c r="O20" s="579" t="s">
        <v>2123</v>
      </c>
      <c r="P20" s="579">
        <v>45008</v>
      </c>
      <c r="Q20" s="579" t="s">
        <v>2123</v>
      </c>
      <c r="R20" s="579" t="s">
        <v>2123</v>
      </c>
      <c r="S20" s="579" t="s">
        <v>2121</v>
      </c>
      <c r="T20" s="579" t="s">
        <v>2124</v>
      </c>
      <c r="U20" s="579" t="s">
        <v>2125</v>
      </c>
      <c r="V20" s="844">
        <v>45261</v>
      </c>
      <c r="W20" s="852">
        <v>45314</v>
      </c>
      <c r="X20" s="844">
        <v>45566</v>
      </c>
      <c r="Y20" s="579" t="s">
        <v>2126</v>
      </c>
      <c r="Z20" s="844">
        <v>45204</v>
      </c>
      <c r="AA20" s="580"/>
    </row>
    <row r="21" spans="2:27">
      <c r="B21" s="77">
        <v>12</v>
      </c>
      <c r="C21" s="46" t="s">
        <v>1497</v>
      </c>
      <c r="D21" s="77" t="s">
        <v>2022</v>
      </c>
      <c r="E21" s="77" t="s">
        <v>2022</v>
      </c>
      <c r="F21" s="77" t="s">
        <v>2022</v>
      </c>
      <c r="G21" s="77" t="s">
        <v>2022</v>
      </c>
      <c r="H21" s="77" t="s">
        <v>2064</v>
      </c>
      <c r="I21" s="77" t="s">
        <v>2064</v>
      </c>
      <c r="J21" s="77" t="s">
        <v>2064</v>
      </c>
      <c r="K21" s="77" t="s">
        <v>2064</v>
      </c>
      <c r="L21" s="77" t="s">
        <v>2064</v>
      </c>
      <c r="M21" s="77" t="s">
        <v>2064</v>
      </c>
      <c r="N21" s="77" t="s">
        <v>2064</v>
      </c>
      <c r="O21" s="77" t="s">
        <v>2064</v>
      </c>
      <c r="P21" s="77" t="s">
        <v>2064</v>
      </c>
      <c r="Q21" s="77" t="s">
        <v>2064</v>
      </c>
      <c r="R21" s="77" t="s">
        <v>2064</v>
      </c>
      <c r="S21" s="77" t="s">
        <v>2064</v>
      </c>
      <c r="T21" s="77" t="s">
        <v>2064</v>
      </c>
      <c r="U21" s="77" t="s">
        <v>2064</v>
      </c>
      <c r="V21" s="77" t="s">
        <v>2064</v>
      </c>
      <c r="W21" s="77" t="s">
        <v>2064</v>
      </c>
      <c r="X21" s="77" t="s">
        <v>2064</v>
      </c>
      <c r="Y21" s="77" t="s">
        <v>2064</v>
      </c>
      <c r="Z21" s="77" t="s">
        <v>2064</v>
      </c>
      <c r="AA21" s="575"/>
    </row>
    <row r="22" spans="2:27">
      <c r="B22" s="77">
        <v>13</v>
      </c>
      <c r="C22" s="46" t="s">
        <v>1498</v>
      </c>
      <c r="D22" s="77" t="s">
        <v>2023</v>
      </c>
      <c r="E22" s="77" t="s">
        <v>2023</v>
      </c>
      <c r="F22" s="77" t="s">
        <v>2023</v>
      </c>
      <c r="G22" s="77" t="s">
        <v>2023</v>
      </c>
      <c r="H22" s="579" t="s">
        <v>2065</v>
      </c>
      <c r="I22" s="579" t="s">
        <v>2066</v>
      </c>
      <c r="J22" s="844">
        <v>48680</v>
      </c>
      <c r="K22" s="844">
        <v>49103</v>
      </c>
      <c r="L22" s="579" t="s">
        <v>2127</v>
      </c>
      <c r="M22" s="579" t="s">
        <v>2128</v>
      </c>
      <c r="N22" s="579" t="s">
        <v>2129</v>
      </c>
      <c r="O22" s="579" t="s">
        <v>2130</v>
      </c>
      <c r="P22" s="579">
        <v>46469</v>
      </c>
      <c r="Q22" s="579" t="s">
        <v>2131</v>
      </c>
      <c r="R22" s="579" t="s">
        <v>2131</v>
      </c>
      <c r="S22" s="579" t="s">
        <v>2132</v>
      </c>
      <c r="T22" s="579" t="s">
        <v>2133</v>
      </c>
      <c r="U22" s="579" t="s">
        <v>2134</v>
      </c>
      <c r="V22" s="579" t="s">
        <v>2135</v>
      </c>
      <c r="W22" s="578">
        <v>10981</v>
      </c>
      <c r="X22" s="578">
        <v>11232</v>
      </c>
      <c r="Y22" s="579" t="s">
        <v>2136</v>
      </c>
      <c r="Z22" s="844">
        <v>46665</v>
      </c>
      <c r="AA22" s="575"/>
    </row>
    <row r="23" spans="2:27">
      <c r="B23" s="77">
        <v>14</v>
      </c>
      <c r="C23" s="549" t="s">
        <v>1499</v>
      </c>
      <c r="D23" s="312" t="s">
        <v>2016</v>
      </c>
      <c r="E23" s="312" t="s">
        <v>2043</v>
      </c>
      <c r="F23" s="312" t="s">
        <v>2043</v>
      </c>
      <c r="G23" s="77" t="s">
        <v>2043</v>
      </c>
      <c r="H23" s="77" t="s">
        <v>2043</v>
      </c>
      <c r="I23" s="77" t="s">
        <v>2043</v>
      </c>
      <c r="J23" s="77" t="s">
        <v>2043</v>
      </c>
      <c r="K23" s="77" t="s">
        <v>2043</v>
      </c>
      <c r="L23" s="77" t="s">
        <v>2043</v>
      </c>
      <c r="M23" s="77" t="s">
        <v>2043</v>
      </c>
      <c r="N23" s="77" t="s">
        <v>2043</v>
      </c>
      <c r="O23" s="77" t="s">
        <v>2043</v>
      </c>
      <c r="P23" s="77" t="s">
        <v>2043</v>
      </c>
      <c r="Q23" s="77" t="s">
        <v>2024</v>
      </c>
      <c r="R23" s="77" t="s">
        <v>2024</v>
      </c>
      <c r="S23" s="77" t="s">
        <v>2043</v>
      </c>
      <c r="T23" s="77" t="s">
        <v>2043</v>
      </c>
      <c r="U23" s="77" t="s">
        <v>2043</v>
      </c>
      <c r="V23" s="77" t="s">
        <v>2043</v>
      </c>
      <c r="W23" s="77" t="s">
        <v>2043</v>
      </c>
      <c r="X23" s="77" t="s">
        <v>2043</v>
      </c>
      <c r="Y23" s="77" t="s">
        <v>2043</v>
      </c>
      <c r="Z23" s="77" t="s">
        <v>2043</v>
      </c>
      <c r="AA23" s="575"/>
    </row>
    <row r="24" spans="2:27" ht="40.5">
      <c r="B24" s="77">
        <v>15</v>
      </c>
      <c r="C24" s="549" t="s">
        <v>1500</v>
      </c>
      <c r="D24" s="312" t="s">
        <v>2016</v>
      </c>
      <c r="E24" s="312" t="s">
        <v>2044</v>
      </c>
      <c r="F24" s="312" t="s">
        <v>2045</v>
      </c>
      <c r="G24" s="312" t="s">
        <v>2046</v>
      </c>
      <c r="H24" s="312" t="s">
        <v>2067</v>
      </c>
      <c r="I24" s="312" t="s">
        <v>2068</v>
      </c>
      <c r="J24" s="312" t="s">
        <v>2069</v>
      </c>
      <c r="K24" s="843" t="s">
        <v>2172</v>
      </c>
      <c r="L24" s="312" t="s">
        <v>2137</v>
      </c>
      <c r="M24" s="312" t="s">
        <v>2138</v>
      </c>
      <c r="N24" s="312" t="s">
        <v>2139</v>
      </c>
      <c r="O24" s="312" t="s">
        <v>2140</v>
      </c>
      <c r="P24" s="312" t="s">
        <v>2141</v>
      </c>
      <c r="Q24" s="312" t="s">
        <v>2016</v>
      </c>
      <c r="R24" s="312" t="s">
        <v>2016</v>
      </c>
      <c r="S24" s="312" t="s">
        <v>2142</v>
      </c>
      <c r="T24" s="312" t="s">
        <v>2143</v>
      </c>
      <c r="U24" s="312" t="s">
        <v>2144</v>
      </c>
      <c r="V24" s="312" t="s">
        <v>2145</v>
      </c>
      <c r="W24" s="851" t="s">
        <v>2220</v>
      </c>
      <c r="X24" s="843" t="s">
        <v>2174</v>
      </c>
      <c r="Y24" s="312" t="s">
        <v>2146</v>
      </c>
      <c r="Z24" s="312" t="s">
        <v>2167</v>
      </c>
      <c r="AA24" s="576"/>
    </row>
    <row r="25" spans="2:27" ht="27">
      <c r="B25" s="77">
        <v>16</v>
      </c>
      <c r="C25" s="46" t="s">
        <v>1501</v>
      </c>
      <c r="D25" s="77" t="s">
        <v>2016</v>
      </c>
      <c r="E25" s="312" t="s">
        <v>2047</v>
      </c>
      <c r="F25" s="312" t="s">
        <v>2048</v>
      </c>
      <c r="G25" s="312" t="s">
        <v>2049</v>
      </c>
      <c r="H25" s="312" t="s">
        <v>2070</v>
      </c>
      <c r="I25" s="312" t="s">
        <v>2071</v>
      </c>
      <c r="J25" s="312" t="s">
        <v>2071</v>
      </c>
      <c r="K25" s="843" t="s">
        <v>2071</v>
      </c>
      <c r="L25" s="312" t="s">
        <v>2147</v>
      </c>
      <c r="M25" s="312" t="s">
        <v>2147</v>
      </c>
      <c r="N25" s="312" t="s">
        <v>2147</v>
      </c>
      <c r="O25" s="312" t="s">
        <v>2147</v>
      </c>
      <c r="P25" s="312" t="s">
        <v>2147</v>
      </c>
      <c r="Q25" s="312" t="s">
        <v>2016</v>
      </c>
      <c r="R25" s="312" t="s">
        <v>2016</v>
      </c>
      <c r="S25" s="312" t="s">
        <v>2147</v>
      </c>
      <c r="T25" s="312" t="s">
        <v>2147</v>
      </c>
      <c r="U25" s="312" t="s">
        <v>2147</v>
      </c>
      <c r="V25" s="312" t="s">
        <v>2147</v>
      </c>
      <c r="W25" s="851" t="s">
        <v>2147</v>
      </c>
      <c r="X25" s="843" t="s">
        <v>2147</v>
      </c>
      <c r="Y25" s="312" t="s">
        <v>2147</v>
      </c>
      <c r="Z25" s="312" t="s">
        <v>2147</v>
      </c>
      <c r="AA25" s="576"/>
    </row>
    <row r="26" spans="2:27">
      <c r="B26" s="77">
        <v>17</v>
      </c>
      <c r="C26" s="46" t="s">
        <v>1502</v>
      </c>
      <c r="D26" s="77" t="s">
        <v>2016</v>
      </c>
      <c r="E26" s="77" t="s">
        <v>2050</v>
      </c>
      <c r="F26" s="77" t="s">
        <v>2050</v>
      </c>
      <c r="G26" s="77" t="s">
        <v>2050</v>
      </c>
      <c r="H26" s="77" t="s">
        <v>2050</v>
      </c>
      <c r="I26" s="77" t="s">
        <v>2072</v>
      </c>
      <c r="J26" s="77" t="s">
        <v>2072</v>
      </c>
      <c r="K26" s="77" t="s">
        <v>2072</v>
      </c>
      <c r="L26" s="77" t="s">
        <v>2072</v>
      </c>
      <c r="M26" s="77" t="s">
        <v>2050</v>
      </c>
      <c r="N26" s="77" t="s">
        <v>2072</v>
      </c>
      <c r="O26" s="77" t="s">
        <v>2050</v>
      </c>
      <c r="P26" s="77" t="s">
        <v>2072</v>
      </c>
      <c r="Q26" s="77" t="s">
        <v>2072</v>
      </c>
      <c r="R26" s="77" t="s">
        <v>2148</v>
      </c>
      <c r="S26" s="77" t="s">
        <v>2072</v>
      </c>
      <c r="T26" s="77" t="s">
        <v>2072</v>
      </c>
      <c r="U26" s="77" t="s">
        <v>2072</v>
      </c>
      <c r="V26" s="77" t="s">
        <v>2072</v>
      </c>
      <c r="W26" s="77" t="s">
        <v>2072</v>
      </c>
      <c r="X26" s="77" t="s">
        <v>2050</v>
      </c>
      <c r="Y26" s="77" t="s">
        <v>2050</v>
      </c>
      <c r="Z26" s="77" t="s">
        <v>2050</v>
      </c>
      <c r="AA26" s="575"/>
    </row>
    <row r="27" spans="2:27" ht="81">
      <c r="B27" s="77">
        <v>18</v>
      </c>
      <c r="C27" s="46" t="s">
        <v>1503</v>
      </c>
      <c r="D27" s="77" t="s">
        <v>2016</v>
      </c>
      <c r="E27" s="312" t="s">
        <v>2051</v>
      </c>
      <c r="F27" s="312" t="s">
        <v>2052</v>
      </c>
      <c r="G27" s="312" t="s">
        <v>2053</v>
      </c>
      <c r="H27" s="312" t="s">
        <v>2073</v>
      </c>
      <c r="I27" s="312" t="s">
        <v>2074</v>
      </c>
      <c r="J27" s="312" t="s">
        <v>2075</v>
      </c>
      <c r="K27" s="843" t="s">
        <v>2075</v>
      </c>
      <c r="L27" s="312" t="s">
        <v>2149</v>
      </c>
      <c r="M27" s="312" t="s">
        <v>2150</v>
      </c>
      <c r="N27" s="312" t="s">
        <v>2151</v>
      </c>
      <c r="O27" s="312" t="s">
        <v>2152</v>
      </c>
      <c r="P27" s="312" t="s">
        <v>2153</v>
      </c>
      <c r="Q27" s="312" t="s">
        <v>2154</v>
      </c>
      <c r="R27" s="312" t="s">
        <v>2155</v>
      </c>
      <c r="S27" s="312" t="s">
        <v>2156</v>
      </c>
      <c r="T27" s="312" t="s">
        <v>2157</v>
      </c>
      <c r="U27" s="312" t="s">
        <v>2158</v>
      </c>
      <c r="V27" s="312" t="s">
        <v>2159</v>
      </c>
      <c r="W27" s="851" t="s">
        <v>2221</v>
      </c>
      <c r="X27" s="843" t="s">
        <v>2175</v>
      </c>
      <c r="Y27" s="312" t="s">
        <v>2160</v>
      </c>
      <c r="Z27" s="312" t="s">
        <v>2168</v>
      </c>
      <c r="AA27" s="576"/>
    </row>
    <row r="28" spans="2:27" ht="16.5" customHeight="1">
      <c r="B28" s="77">
        <v>19</v>
      </c>
      <c r="C28" s="46" t="s">
        <v>1504</v>
      </c>
      <c r="D28" s="77" t="s">
        <v>2024</v>
      </c>
      <c r="E28" s="77" t="s">
        <v>2024</v>
      </c>
      <c r="F28" s="77" t="s">
        <v>2024</v>
      </c>
      <c r="G28" s="77" t="s">
        <v>2024</v>
      </c>
      <c r="H28" s="77" t="s">
        <v>2024</v>
      </c>
      <c r="I28" s="77" t="s">
        <v>2024</v>
      </c>
      <c r="J28" s="77" t="s">
        <v>2024</v>
      </c>
      <c r="K28" s="77" t="s">
        <v>2024</v>
      </c>
      <c r="L28" s="77" t="s">
        <v>2024</v>
      </c>
      <c r="M28" s="77" t="s">
        <v>2024</v>
      </c>
      <c r="N28" s="77" t="s">
        <v>2024</v>
      </c>
      <c r="O28" s="77" t="s">
        <v>2024</v>
      </c>
      <c r="P28" s="77" t="s">
        <v>2024</v>
      </c>
      <c r="Q28" s="77" t="s">
        <v>2024</v>
      </c>
      <c r="R28" s="77" t="s">
        <v>2024</v>
      </c>
      <c r="S28" s="77" t="s">
        <v>2024</v>
      </c>
      <c r="T28" s="77" t="s">
        <v>2024</v>
      </c>
      <c r="U28" s="77" t="s">
        <v>2024</v>
      </c>
      <c r="V28" s="77" t="s">
        <v>2024</v>
      </c>
      <c r="W28" s="77" t="s">
        <v>2024</v>
      </c>
      <c r="X28" s="77" t="s">
        <v>2024</v>
      </c>
      <c r="Y28" s="77" t="s">
        <v>2024</v>
      </c>
      <c r="Z28" s="77" t="s">
        <v>2024</v>
      </c>
      <c r="AA28" s="575"/>
    </row>
    <row r="29" spans="2:27" ht="27">
      <c r="B29" s="77" t="s">
        <v>136</v>
      </c>
      <c r="C29" s="549" t="s">
        <v>1505</v>
      </c>
      <c r="D29" s="312" t="s">
        <v>2025</v>
      </c>
      <c r="E29" s="312" t="s">
        <v>2025</v>
      </c>
      <c r="F29" s="312" t="s">
        <v>2025</v>
      </c>
      <c r="G29" s="77" t="s">
        <v>2025</v>
      </c>
      <c r="H29" s="77" t="s">
        <v>2076</v>
      </c>
      <c r="I29" s="77" t="s">
        <v>2076</v>
      </c>
      <c r="J29" s="77" t="s">
        <v>2076</v>
      </c>
      <c r="K29" s="77" t="s">
        <v>2076</v>
      </c>
      <c r="L29" s="77" t="s">
        <v>2076</v>
      </c>
      <c r="M29" s="77" t="s">
        <v>2076</v>
      </c>
      <c r="N29" s="77" t="s">
        <v>2076</v>
      </c>
      <c r="O29" s="77" t="s">
        <v>2076</v>
      </c>
      <c r="P29" s="77" t="s">
        <v>2076</v>
      </c>
      <c r="Q29" s="77" t="s">
        <v>2076</v>
      </c>
      <c r="R29" s="77" t="s">
        <v>2076</v>
      </c>
      <c r="S29" s="77" t="s">
        <v>2076</v>
      </c>
      <c r="T29" s="77" t="s">
        <v>2076</v>
      </c>
      <c r="U29" s="77" t="s">
        <v>2076</v>
      </c>
      <c r="V29" s="77" t="s">
        <v>2076</v>
      </c>
      <c r="W29" s="77" t="s">
        <v>2076</v>
      </c>
      <c r="X29" s="77" t="s">
        <v>2076</v>
      </c>
      <c r="Y29" s="77" t="s">
        <v>2076</v>
      </c>
      <c r="Z29" s="77" t="s">
        <v>2076</v>
      </c>
      <c r="AA29" s="575"/>
    </row>
    <row r="30" spans="2:27" ht="27">
      <c r="B30" s="77" t="s">
        <v>137</v>
      </c>
      <c r="C30" s="549" t="s">
        <v>1506</v>
      </c>
      <c r="D30" s="312" t="s">
        <v>2025</v>
      </c>
      <c r="E30" s="312" t="s">
        <v>2025</v>
      </c>
      <c r="F30" s="312" t="s">
        <v>2025</v>
      </c>
      <c r="G30" s="77" t="s">
        <v>2025</v>
      </c>
      <c r="H30" s="77" t="s">
        <v>2076</v>
      </c>
      <c r="I30" s="77" t="s">
        <v>2076</v>
      </c>
      <c r="J30" s="77" t="s">
        <v>2076</v>
      </c>
      <c r="K30" s="77" t="s">
        <v>2076</v>
      </c>
      <c r="L30" s="77" t="s">
        <v>2076</v>
      </c>
      <c r="M30" s="77" t="s">
        <v>2076</v>
      </c>
      <c r="N30" s="77" t="s">
        <v>2076</v>
      </c>
      <c r="O30" s="77" t="s">
        <v>2076</v>
      </c>
      <c r="P30" s="77" t="s">
        <v>2076</v>
      </c>
      <c r="Q30" s="77" t="s">
        <v>2076</v>
      </c>
      <c r="R30" s="77" t="s">
        <v>2076</v>
      </c>
      <c r="S30" s="77" t="s">
        <v>2076</v>
      </c>
      <c r="T30" s="77" t="s">
        <v>2076</v>
      </c>
      <c r="U30" s="77" t="s">
        <v>2076</v>
      </c>
      <c r="V30" s="77" t="s">
        <v>2076</v>
      </c>
      <c r="W30" s="77" t="s">
        <v>2076</v>
      </c>
      <c r="X30" s="77" t="s">
        <v>2076</v>
      </c>
      <c r="Y30" s="77" t="s">
        <v>2076</v>
      </c>
      <c r="Z30" s="77" t="s">
        <v>2076</v>
      </c>
      <c r="AA30" s="575"/>
    </row>
    <row r="31" spans="2:27">
      <c r="B31" s="77">
        <v>21</v>
      </c>
      <c r="C31" s="549" t="s">
        <v>1507</v>
      </c>
      <c r="D31" s="312" t="s">
        <v>2016</v>
      </c>
      <c r="E31" s="312" t="s">
        <v>2024</v>
      </c>
      <c r="F31" s="312" t="s">
        <v>2024</v>
      </c>
      <c r="G31" s="77" t="s">
        <v>2024</v>
      </c>
      <c r="H31" s="77" t="s">
        <v>2024</v>
      </c>
      <c r="I31" s="77" t="s">
        <v>2024</v>
      </c>
      <c r="J31" s="77" t="s">
        <v>2024</v>
      </c>
      <c r="K31" s="77" t="s">
        <v>2024</v>
      </c>
      <c r="L31" s="77" t="s">
        <v>2024</v>
      </c>
      <c r="M31" s="77" t="s">
        <v>2024</v>
      </c>
      <c r="N31" s="77" t="s">
        <v>2024</v>
      </c>
      <c r="O31" s="77" t="s">
        <v>2024</v>
      </c>
      <c r="P31" s="77" t="s">
        <v>2024</v>
      </c>
      <c r="Q31" s="77" t="s">
        <v>2024</v>
      </c>
      <c r="R31" s="77" t="s">
        <v>2024</v>
      </c>
      <c r="S31" s="77" t="s">
        <v>2024</v>
      </c>
      <c r="T31" s="77" t="s">
        <v>2024</v>
      </c>
      <c r="U31" s="77" t="s">
        <v>2024</v>
      </c>
      <c r="V31" s="77" t="s">
        <v>2024</v>
      </c>
      <c r="W31" s="77" t="s">
        <v>2024</v>
      </c>
      <c r="X31" s="77" t="s">
        <v>2024</v>
      </c>
      <c r="Y31" s="77" t="s">
        <v>2024</v>
      </c>
      <c r="Z31" s="77" t="s">
        <v>2024</v>
      </c>
      <c r="AA31" s="575"/>
    </row>
    <row r="32" spans="2:27">
      <c r="B32" s="77">
        <v>22</v>
      </c>
      <c r="C32" s="46" t="s">
        <v>1508</v>
      </c>
      <c r="D32" s="77" t="s">
        <v>2026</v>
      </c>
      <c r="E32" s="77" t="s">
        <v>2026</v>
      </c>
      <c r="F32" s="77" t="s">
        <v>2026</v>
      </c>
      <c r="G32" s="77" t="s">
        <v>2026</v>
      </c>
      <c r="H32" s="77" t="s">
        <v>2026</v>
      </c>
      <c r="I32" s="77" t="s">
        <v>2026</v>
      </c>
      <c r="J32" s="77" t="s">
        <v>2026</v>
      </c>
      <c r="K32" s="77" t="s">
        <v>2026</v>
      </c>
      <c r="L32" s="77" t="s">
        <v>2026</v>
      </c>
      <c r="M32" s="77" t="s">
        <v>2026</v>
      </c>
      <c r="N32" s="77" t="s">
        <v>2026</v>
      </c>
      <c r="O32" s="77" t="s">
        <v>2026</v>
      </c>
      <c r="P32" s="77" t="s">
        <v>2026</v>
      </c>
      <c r="Q32" s="77" t="s">
        <v>2026</v>
      </c>
      <c r="R32" s="77" t="s">
        <v>2026</v>
      </c>
      <c r="S32" s="77" t="s">
        <v>2026</v>
      </c>
      <c r="T32" s="77" t="s">
        <v>2026</v>
      </c>
      <c r="U32" s="77" t="s">
        <v>2026</v>
      </c>
      <c r="V32" s="77" t="s">
        <v>2026</v>
      </c>
      <c r="W32" s="77" t="s">
        <v>2026</v>
      </c>
      <c r="X32" s="77" t="s">
        <v>2026</v>
      </c>
      <c r="Y32" s="77" t="s">
        <v>2026</v>
      </c>
      <c r="Z32" s="77" t="s">
        <v>2026</v>
      </c>
      <c r="AA32" s="575"/>
    </row>
    <row r="33" spans="1:27">
      <c r="B33" s="77">
        <v>23</v>
      </c>
      <c r="C33" s="46" t="s">
        <v>1509</v>
      </c>
      <c r="D33" s="77" t="s">
        <v>2027</v>
      </c>
      <c r="E33" s="77" t="s">
        <v>2027</v>
      </c>
      <c r="F33" s="77" t="s">
        <v>2027</v>
      </c>
      <c r="G33" s="77" t="s">
        <v>2027</v>
      </c>
      <c r="H33" s="77" t="s">
        <v>2027</v>
      </c>
      <c r="I33" s="77" t="s">
        <v>2027</v>
      </c>
      <c r="J33" s="77" t="s">
        <v>2027</v>
      </c>
      <c r="K33" s="77" t="s">
        <v>2027</v>
      </c>
      <c r="L33" s="77" t="s">
        <v>2027</v>
      </c>
      <c r="M33" s="77" t="s">
        <v>2027</v>
      </c>
      <c r="N33" s="77" t="s">
        <v>2027</v>
      </c>
      <c r="O33" s="77" t="s">
        <v>2027</v>
      </c>
      <c r="P33" s="77" t="s">
        <v>2027</v>
      </c>
      <c r="Q33" s="77" t="s">
        <v>2027</v>
      </c>
      <c r="R33" s="77" t="s">
        <v>2027</v>
      </c>
      <c r="S33" s="77" t="s">
        <v>2027</v>
      </c>
      <c r="T33" s="77" t="s">
        <v>2027</v>
      </c>
      <c r="U33" s="77" t="s">
        <v>2027</v>
      </c>
      <c r="V33" s="77" t="s">
        <v>2027</v>
      </c>
      <c r="W33" s="77" t="s">
        <v>2027</v>
      </c>
      <c r="X33" s="77" t="s">
        <v>2027</v>
      </c>
      <c r="Y33" s="77" t="s">
        <v>2027</v>
      </c>
      <c r="Z33" s="77" t="s">
        <v>2027</v>
      </c>
      <c r="AA33" s="575"/>
    </row>
    <row r="34" spans="1:27">
      <c r="B34" s="77">
        <v>24</v>
      </c>
      <c r="C34" s="46" t="s">
        <v>1510</v>
      </c>
      <c r="D34" s="77" t="s">
        <v>2016</v>
      </c>
      <c r="E34" s="77" t="s">
        <v>2016</v>
      </c>
      <c r="F34" s="77" t="s">
        <v>2016</v>
      </c>
      <c r="G34" s="77" t="s">
        <v>2016</v>
      </c>
      <c r="H34" s="77" t="s">
        <v>2016</v>
      </c>
      <c r="I34" s="77" t="s">
        <v>2016</v>
      </c>
      <c r="J34" s="77" t="s">
        <v>2016</v>
      </c>
      <c r="K34" s="77" t="s">
        <v>2016</v>
      </c>
      <c r="L34" s="77" t="s">
        <v>2016</v>
      </c>
      <c r="M34" s="77" t="s">
        <v>2016</v>
      </c>
      <c r="N34" s="77" t="s">
        <v>2016</v>
      </c>
      <c r="O34" s="77" t="s">
        <v>2016</v>
      </c>
      <c r="P34" s="77" t="s">
        <v>2016</v>
      </c>
      <c r="Q34" s="77" t="s">
        <v>2016</v>
      </c>
      <c r="R34" s="77" t="s">
        <v>2016</v>
      </c>
      <c r="S34" s="77" t="s">
        <v>2016</v>
      </c>
      <c r="T34" s="77" t="s">
        <v>2016</v>
      </c>
      <c r="U34" s="77" t="s">
        <v>2016</v>
      </c>
      <c r="V34" s="77" t="s">
        <v>2016</v>
      </c>
      <c r="W34" s="77" t="s">
        <v>2016</v>
      </c>
      <c r="X34" s="77" t="s">
        <v>2016</v>
      </c>
      <c r="Y34" s="77" t="s">
        <v>2016</v>
      </c>
      <c r="Z34" s="77" t="s">
        <v>2016</v>
      </c>
      <c r="AA34" s="575"/>
    </row>
    <row r="35" spans="1:27">
      <c r="B35" s="77">
        <v>25</v>
      </c>
      <c r="C35" s="46" t="s">
        <v>1511</v>
      </c>
      <c r="D35" s="77" t="s">
        <v>2016</v>
      </c>
      <c r="E35" s="77" t="s">
        <v>2016</v>
      </c>
      <c r="F35" s="77" t="s">
        <v>2016</v>
      </c>
      <c r="G35" s="77" t="s">
        <v>2016</v>
      </c>
      <c r="H35" s="77" t="s">
        <v>2016</v>
      </c>
      <c r="I35" s="77" t="s">
        <v>2016</v>
      </c>
      <c r="J35" s="77" t="s">
        <v>2016</v>
      </c>
      <c r="K35" s="77" t="s">
        <v>2016</v>
      </c>
      <c r="L35" s="77" t="s">
        <v>2016</v>
      </c>
      <c r="M35" s="77" t="s">
        <v>2016</v>
      </c>
      <c r="N35" s="77" t="s">
        <v>2016</v>
      </c>
      <c r="O35" s="77" t="s">
        <v>2016</v>
      </c>
      <c r="P35" s="77" t="s">
        <v>2016</v>
      </c>
      <c r="Q35" s="77" t="s">
        <v>2016</v>
      </c>
      <c r="R35" s="77" t="s">
        <v>2016</v>
      </c>
      <c r="S35" s="77" t="s">
        <v>2016</v>
      </c>
      <c r="T35" s="77" t="s">
        <v>2016</v>
      </c>
      <c r="U35" s="77" t="s">
        <v>2016</v>
      </c>
      <c r="V35" s="77" t="s">
        <v>2016</v>
      </c>
      <c r="W35" s="77" t="s">
        <v>2016</v>
      </c>
      <c r="X35" s="77" t="s">
        <v>2016</v>
      </c>
      <c r="Y35" s="77" t="s">
        <v>2016</v>
      </c>
      <c r="Z35" s="77" t="s">
        <v>2016</v>
      </c>
      <c r="AA35" s="575"/>
    </row>
    <row r="36" spans="1:27">
      <c r="B36" s="77">
        <v>26</v>
      </c>
      <c r="C36" s="46" t="s">
        <v>1512</v>
      </c>
      <c r="D36" s="77" t="s">
        <v>2016</v>
      </c>
      <c r="E36" s="77" t="s">
        <v>2016</v>
      </c>
      <c r="F36" s="77" t="s">
        <v>2016</v>
      </c>
      <c r="G36" s="77" t="s">
        <v>2016</v>
      </c>
      <c r="H36" s="77" t="s">
        <v>2016</v>
      </c>
      <c r="I36" s="77" t="s">
        <v>2016</v>
      </c>
      <c r="J36" s="77" t="s">
        <v>2016</v>
      </c>
      <c r="K36" s="77" t="s">
        <v>2016</v>
      </c>
      <c r="L36" s="77" t="s">
        <v>2016</v>
      </c>
      <c r="M36" s="77" t="s">
        <v>2016</v>
      </c>
      <c r="N36" s="77" t="s">
        <v>2016</v>
      </c>
      <c r="O36" s="77" t="s">
        <v>2016</v>
      </c>
      <c r="P36" s="77" t="s">
        <v>2016</v>
      </c>
      <c r="Q36" s="77" t="s">
        <v>2016</v>
      </c>
      <c r="R36" s="77" t="s">
        <v>2016</v>
      </c>
      <c r="S36" s="77" t="s">
        <v>2016</v>
      </c>
      <c r="T36" s="77" t="s">
        <v>2016</v>
      </c>
      <c r="U36" s="77" t="s">
        <v>2016</v>
      </c>
      <c r="V36" s="77" t="s">
        <v>2016</v>
      </c>
      <c r="W36" s="77" t="s">
        <v>2016</v>
      </c>
      <c r="X36" s="77" t="s">
        <v>2016</v>
      </c>
      <c r="Y36" s="77" t="s">
        <v>2016</v>
      </c>
      <c r="Z36" s="77" t="s">
        <v>2016</v>
      </c>
      <c r="AA36" s="575"/>
    </row>
    <row r="37" spans="1:27">
      <c r="B37" s="77">
        <v>27</v>
      </c>
      <c r="C37" s="549" t="s">
        <v>1513</v>
      </c>
      <c r="D37" s="312" t="s">
        <v>2016</v>
      </c>
      <c r="E37" s="312" t="s">
        <v>2016</v>
      </c>
      <c r="F37" s="312" t="s">
        <v>2016</v>
      </c>
      <c r="G37" s="77" t="s">
        <v>2016</v>
      </c>
      <c r="H37" s="77" t="s">
        <v>2016</v>
      </c>
      <c r="I37" s="77" t="s">
        <v>2016</v>
      </c>
      <c r="J37" s="77" t="s">
        <v>2016</v>
      </c>
      <c r="K37" s="77" t="s">
        <v>2016</v>
      </c>
      <c r="L37" s="77" t="s">
        <v>2016</v>
      </c>
      <c r="M37" s="77" t="s">
        <v>2016</v>
      </c>
      <c r="N37" s="77" t="s">
        <v>2016</v>
      </c>
      <c r="O37" s="77" t="s">
        <v>2016</v>
      </c>
      <c r="P37" s="77" t="s">
        <v>2016</v>
      </c>
      <c r="Q37" s="77" t="s">
        <v>2016</v>
      </c>
      <c r="R37" s="77" t="s">
        <v>2016</v>
      </c>
      <c r="S37" s="77" t="s">
        <v>2016</v>
      </c>
      <c r="T37" s="77" t="s">
        <v>2016</v>
      </c>
      <c r="U37" s="77" t="s">
        <v>2016</v>
      </c>
      <c r="V37" s="77" t="s">
        <v>2016</v>
      </c>
      <c r="W37" s="77" t="s">
        <v>2016</v>
      </c>
      <c r="X37" s="77" t="s">
        <v>2016</v>
      </c>
      <c r="Y37" s="77" t="s">
        <v>2016</v>
      </c>
      <c r="Z37" s="77" t="s">
        <v>2016</v>
      </c>
      <c r="AA37" s="575"/>
    </row>
    <row r="38" spans="1:27" ht="27">
      <c r="B38" s="77">
        <v>28</v>
      </c>
      <c r="C38" s="549" t="s">
        <v>1514</v>
      </c>
      <c r="D38" s="312" t="s">
        <v>2016</v>
      </c>
      <c r="E38" s="312" t="s">
        <v>2016</v>
      </c>
      <c r="F38" s="312" t="s">
        <v>2016</v>
      </c>
      <c r="G38" s="77" t="s">
        <v>2016</v>
      </c>
      <c r="H38" s="77" t="s">
        <v>2016</v>
      </c>
      <c r="I38" s="77" t="s">
        <v>2016</v>
      </c>
      <c r="J38" s="77" t="s">
        <v>2016</v>
      </c>
      <c r="K38" s="77" t="s">
        <v>2016</v>
      </c>
      <c r="L38" s="77" t="s">
        <v>2016</v>
      </c>
      <c r="M38" s="77" t="s">
        <v>2016</v>
      </c>
      <c r="N38" s="77" t="s">
        <v>2016</v>
      </c>
      <c r="O38" s="77" t="s">
        <v>2016</v>
      </c>
      <c r="P38" s="77" t="s">
        <v>2016</v>
      </c>
      <c r="Q38" s="77" t="s">
        <v>2016</v>
      </c>
      <c r="R38" s="77" t="s">
        <v>2016</v>
      </c>
      <c r="S38" s="77" t="s">
        <v>2016</v>
      </c>
      <c r="T38" s="77" t="s">
        <v>2016</v>
      </c>
      <c r="U38" s="77" t="s">
        <v>2016</v>
      </c>
      <c r="V38" s="77" t="s">
        <v>2016</v>
      </c>
      <c r="W38" s="77" t="s">
        <v>2016</v>
      </c>
      <c r="X38" s="77" t="s">
        <v>2016</v>
      </c>
      <c r="Y38" s="77" t="s">
        <v>2016</v>
      </c>
      <c r="Z38" s="77" t="s">
        <v>2016</v>
      </c>
      <c r="AA38" s="575"/>
    </row>
    <row r="39" spans="1:27" ht="27">
      <c r="B39" s="77">
        <v>29</v>
      </c>
      <c r="C39" s="549" t="s">
        <v>1515</v>
      </c>
      <c r="D39" s="312" t="s">
        <v>2016</v>
      </c>
      <c r="E39" s="312" t="s">
        <v>2016</v>
      </c>
      <c r="F39" s="312" t="s">
        <v>2016</v>
      </c>
      <c r="G39" s="77" t="s">
        <v>2016</v>
      </c>
      <c r="H39" s="77" t="s">
        <v>2016</v>
      </c>
      <c r="I39" s="77" t="s">
        <v>2016</v>
      </c>
      <c r="J39" s="77" t="s">
        <v>2016</v>
      </c>
      <c r="K39" s="77" t="s">
        <v>2016</v>
      </c>
      <c r="L39" s="77" t="s">
        <v>2016</v>
      </c>
      <c r="M39" s="77" t="s">
        <v>2016</v>
      </c>
      <c r="N39" s="77" t="s">
        <v>2016</v>
      </c>
      <c r="O39" s="77" t="s">
        <v>2016</v>
      </c>
      <c r="P39" s="77" t="s">
        <v>2016</v>
      </c>
      <c r="Q39" s="77" t="s">
        <v>2016</v>
      </c>
      <c r="R39" s="77" t="s">
        <v>2016</v>
      </c>
      <c r="S39" s="77" t="s">
        <v>2016</v>
      </c>
      <c r="T39" s="77" t="s">
        <v>2016</v>
      </c>
      <c r="U39" s="77" t="s">
        <v>2016</v>
      </c>
      <c r="V39" s="77" t="s">
        <v>2016</v>
      </c>
      <c r="W39" s="77" t="s">
        <v>2016</v>
      </c>
      <c r="X39" s="77" t="s">
        <v>2016</v>
      </c>
      <c r="Y39" s="77" t="s">
        <v>2016</v>
      </c>
      <c r="Z39" s="77" t="s">
        <v>2016</v>
      </c>
      <c r="AA39" s="575"/>
    </row>
    <row r="40" spans="1:27">
      <c r="B40" s="77">
        <v>30</v>
      </c>
      <c r="C40" s="46" t="s">
        <v>1516</v>
      </c>
      <c r="D40" s="77" t="s">
        <v>2016</v>
      </c>
      <c r="E40" s="77" t="s">
        <v>2043</v>
      </c>
      <c r="F40" s="77" t="s">
        <v>2043</v>
      </c>
      <c r="G40" s="77" t="s">
        <v>2043</v>
      </c>
      <c r="H40" s="77" t="s">
        <v>2043</v>
      </c>
      <c r="I40" s="77" t="s">
        <v>2043</v>
      </c>
      <c r="J40" s="77" t="s">
        <v>2043</v>
      </c>
      <c r="K40" s="77" t="s">
        <v>2043</v>
      </c>
      <c r="L40" s="77" t="s">
        <v>2043</v>
      </c>
      <c r="M40" s="77" t="s">
        <v>2043</v>
      </c>
      <c r="N40" s="77" t="s">
        <v>2043</v>
      </c>
      <c r="O40" s="77" t="s">
        <v>2043</v>
      </c>
      <c r="P40" s="77" t="s">
        <v>2043</v>
      </c>
      <c r="Q40" s="77" t="s">
        <v>2043</v>
      </c>
      <c r="R40" s="77" t="s">
        <v>2043</v>
      </c>
      <c r="S40" s="77" t="s">
        <v>2043</v>
      </c>
      <c r="T40" s="77" t="s">
        <v>2043</v>
      </c>
      <c r="U40" s="77" t="s">
        <v>2043</v>
      </c>
      <c r="V40" s="77" t="s">
        <v>2043</v>
      </c>
      <c r="W40" s="77" t="s">
        <v>2043</v>
      </c>
      <c r="X40" s="77" t="s">
        <v>2043</v>
      </c>
      <c r="Y40" s="77" t="s">
        <v>2043</v>
      </c>
      <c r="Z40" s="77" t="s">
        <v>2043</v>
      </c>
      <c r="AA40" s="575"/>
    </row>
    <row r="41" spans="1:27" ht="359.25" customHeight="1">
      <c r="B41" s="77">
        <v>31</v>
      </c>
      <c r="C41" s="549" t="s">
        <v>1517</v>
      </c>
      <c r="D41" s="312" t="s">
        <v>2016</v>
      </c>
      <c r="E41" s="843" t="s">
        <v>2091</v>
      </c>
      <c r="F41" s="312" t="s">
        <v>2084</v>
      </c>
      <c r="G41" s="312" t="s">
        <v>2084</v>
      </c>
      <c r="H41" s="312" t="s">
        <v>2077</v>
      </c>
      <c r="I41" s="312" t="s">
        <v>2077</v>
      </c>
      <c r="J41" s="312" t="s">
        <v>2077</v>
      </c>
      <c r="K41" s="843" t="s">
        <v>2077</v>
      </c>
      <c r="L41" s="312" t="s">
        <v>2077</v>
      </c>
      <c r="M41" s="312" t="s">
        <v>2077</v>
      </c>
      <c r="N41" s="312" t="s">
        <v>2077</v>
      </c>
      <c r="O41" s="312" t="s">
        <v>2077</v>
      </c>
      <c r="P41" s="312" t="s">
        <v>2077</v>
      </c>
      <c r="Q41" s="312" t="s">
        <v>2077</v>
      </c>
      <c r="R41" s="312" t="s">
        <v>2077</v>
      </c>
      <c r="S41" s="312" t="s">
        <v>2077</v>
      </c>
      <c r="T41" s="312" t="s">
        <v>2077</v>
      </c>
      <c r="U41" s="312" t="s">
        <v>2077</v>
      </c>
      <c r="V41" s="312" t="s">
        <v>2077</v>
      </c>
      <c r="W41" s="851" t="s">
        <v>2077</v>
      </c>
      <c r="X41" s="843" t="s">
        <v>2077</v>
      </c>
      <c r="Y41" s="312" t="s">
        <v>2077</v>
      </c>
      <c r="Z41" s="312" t="s">
        <v>2077</v>
      </c>
      <c r="AA41" s="576"/>
    </row>
    <row r="42" spans="1:27" ht="16.5" customHeight="1">
      <c r="B42" s="77">
        <v>32</v>
      </c>
      <c r="C42" s="46" t="s">
        <v>1518</v>
      </c>
      <c r="D42" s="77" t="s">
        <v>2016</v>
      </c>
      <c r="E42" s="77" t="s">
        <v>2078</v>
      </c>
      <c r="F42" s="77" t="s">
        <v>2078</v>
      </c>
      <c r="G42" s="77" t="s">
        <v>2078</v>
      </c>
      <c r="H42" s="77" t="s">
        <v>2078</v>
      </c>
      <c r="I42" s="77" t="s">
        <v>2078</v>
      </c>
      <c r="J42" s="77" t="s">
        <v>2078</v>
      </c>
      <c r="K42" s="77" t="s">
        <v>2078</v>
      </c>
      <c r="L42" s="77" t="s">
        <v>2078</v>
      </c>
      <c r="M42" s="77" t="s">
        <v>2078</v>
      </c>
      <c r="N42" s="77" t="s">
        <v>2078</v>
      </c>
      <c r="O42" s="77" t="s">
        <v>2078</v>
      </c>
      <c r="P42" s="77" t="s">
        <v>2078</v>
      </c>
      <c r="Q42" s="77" t="s">
        <v>2078</v>
      </c>
      <c r="R42" s="77" t="s">
        <v>2078</v>
      </c>
      <c r="S42" s="77" t="s">
        <v>2078</v>
      </c>
      <c r="T42" s="77" t="s">
        <v>2078</v>
      </c>
      <c r="U42" s="77" t="s">
        <v>2078</v>
      </c>
      <c r="V42" s="77" t="s">
        <v>2078</v>
      </c>
      <c r="W42" s="77" t="s">
        <v>2078</v>
      </c>
      <c r="X42" s="77" t="s">
        <v>2078</v>
      </c>
      <c r="Y42" s="77" t="s">
        <v>2078</v>
      </c>
      <c r="Z42" s="77" t="s">
        <v>2078</v>
      </c>
      <c r="AA42" s="575"/>
    </row>
    <row r="43" spans="1:27">
      <c r="B43" s="77">
        <v>33</v>
      </c>
      <c r="C43" s="46" t="s">
        <v>1519</v>
      </c>
      <c r="D43" s="77" t="s">
        <v>2016</v>
      </c>
      <c r="E43" s="77" t="s">
        <v>2085</v>
      </c>
      <c r="F43" s="77" t="s">
        <v>2085</v>
      </c>
      <c r="G43" s="77" t="s">
        <v>2085</v>
      </c>
      <c r="H43" s="77" t="s">
        <v>2079</v>
      </c>
      <c r="I43" s="77" t="s">
        <v>2079</v>
      </c>
      <c r="J43" s="77" t="s">
        <v>2079</v>
      </c>
      <c r="K43" s="77" t="s">
        <v>2079</v>
      </c>
      <c r="L43" s="77" t="s">
        <v>2079</v>
      </c>
      <c r="M43" s="77" t="s">
        <v>2079</v>
      </c>
      <c r="N43" s="77" t="s">
        <v>2079</v>
      </c>
      <c r="O43" s="77" t="s">
        <v>2079</v>
      </c>
      <c r="P43" s="77" t="s">
        <v>2079</v>
      </c>
      <c r="Q43" s="77" t="s">
        <v>2079</v>
      </c>
      <c r="R43" s="77" t="s">
        <v>2079</v>
      </c>
      <c r="S43" s="77" t="s">
        <v>2079</v>
      </c>
      <c r="T43" s="77" t="s">
        <v>2079</v>
      </c>
      <c r="U43" s="77" t="s">
        <v>2079</v>
      </c>
      <c r="V43" s="77" t="s">
        <v>2079</v>
      </c>
      <c r="W43" s="77" t="s">
        <v>2079</v>
      </c>
      <c r="X43" s="77" t="s">
        <v>2079</v>
      </c>
      <c r="Y43" s="77" t="s">
        <v>2079</v>
      </c>
      <c r="Z43" s="77" t="s">
        <v>2079</v>
      </c>
      <c r="AA43" s="575"/>
    </row>
    <row r="44" spans="1:27" ht="54">
      <c r="B44" s="77">
        <v>34</v>
      </c>
      <c r="C44" s="549" t="s">
        <v>1520</v>
      </c>
      <c r="D44" s="312" t="s">
        <v>2016</v>
      </c>
      <c r="E44" s="312" t="s">
        <v>2086</v>
      </c>
      <c r="F44" s="312" t="s">
        <v>2086</v>
      </c>
      <c r="G44" s="312" t="s">
        <v>2086</v>
      </c>
      <c r="H44" s="77" t="s">
        <v>2016</v>
      </c>
      <c r="I44" s="77" t="s">
        <v>2016</v>
      </c>
      <c r="J44" s="77" t="s">
        <v>2016</v>
      </c>
      <c r="K44" s="77" t="s">
        <v>2016</v>
      </c>
      <c r="L44" s="77" t="s">
        <v>2016</v>
      </c>
      <c r="M44" s="77" t="s">
        <v>2016</v>
      </c>
      <c r="N44" s="77" t="s">
        <v>2016</v>
      </c>
      <c r="O44" s="77" t="s">
        <v>2016</v>
      </c>
      <c r="P44" s="77" t="s">
        <v>2016</v>
      </c>
      <c r="Q44" s="77" t="s">
        <v>2016</v>
      </c>
      <c r="R44" s="77" t="s">
        <v>2016</v>
      </c>
      <c r="S44" s="77" t="s">
        <v>2016</v>
      </c>
      <c r="T44" s="77" t="s">
        <v>2016</v>
      </c>
      <c r="U44" s="77" t="s">
        <v>2016</v>
      </c>
      <c r="V44" s="77" t="s">
        <v>2016</v>
      </c>
      <c r="W44" s="77" t="s">
        <v>2016</v>
      </c>
      <c r="X44" s="77" t="s">
        <v>2016</v>
      </c>
      <c r="Y44" s="77" t="s">
        <v>2016</v>
      </c>
      <c r="Z44" s="77" t="s">
        <v>2016</v>
      </c>
      <c r="AA44" s="575"/>
    </row>
    <row r="45" spans="1:27" ht="16.5" customHeight="1">
      <c r="A45" s="77"/>
      <c r="B45" s="77" t="s">
        <v>1521</v>
      </c>
      <c r="C45" s="549" t="s">
        <v>1522</v>
      </c>
      <c r="D45" s="312" t="s">
        <v>2087</v>
      </c>
      <c r="E45" s="312" t="s">
        <v>2080</v>
      </c>
      <c r="F45" s="312" t="s">
        <v>2080</v>
      </c>
      <c r="G45" s="77" t="s">
        <v>2080</v>
      </c>
      <c r="H45" s="77" t="s">
        <v>2080</v>
      </c>
      <c r="I45" s="77" t="s">
        <v>2080</v>
      </c>
      <c r="J45" s="77" t="s">
        <v>2080</v>
      </c>
      <c r="K45" s="77" t="s">
        <v>2080</v>
      </c>
      <c r="L45" s="77" t="s">
        <v>2080</v>
      </c>
      <c r="M45" s="77" t="s">
        <v>2080</v>
      </c>
      <c r="N45" s="77" t="s">
        <v>2080</v>
      </c>
      <c r="O45" s="77" t="s">
        <v>2080</v>
      </c>
      <c r="P45" s="77" t="s">
        <v>2080</v>
      </c>
      <c r="Q45" s="77" t="s">
        <v>2080</v>
      </c>
      <c r="R45" s="77" t="s">
        <v>2080</v>
      </c>
      <c r="S45" s="77" t="s">
        <v>2080</v>
      </c>
      <c r="T45" s="77" t="s">
        <v>2080</v>
      </c>
      <c r="U45" s="77" t="s">
        <v>2080</v>
      </c>
      <c r="V45" s="77" t="s">
        <v>2080</v>
      </c>
      <c r="W45" s="77" t="s">
        <v>2080</v>
      </c>
      <c r="X45" s="77" t="s">
        <v>2080</v>
      </c>
      <c r="Y45" s="77" t="s">
        <v>2080</v>
      </c>
      <c r="Z45" s="77" t="s">
        <v>2080</v>
      </c>
      <c r="AA45" s="575"/>
    </row>
    <row r="46" spans="1:27" ht="27">
      <c r="A46" s="77"/>
      <c r="B46" s="77" t="s">
        <v>1523</v>
      </c>
      <c r="C46" s="549" t="s">
        <v>1524</v>
      </c>
      <c r="D46" s="312" t="s">
        <v>80</v>
      </c>
      <c r="E46" s="312" t="s">
        <v>80</v>
      </c>
      <c r="F46" s="312" t="s">
        <v>80</v>
      </c>
      <c r="G46" s="77" t="s">
        <v>80</v>
      </c>
      <c r="H46" s="77" t="s">
        <v>2081</v>
      </c>
      <c r="I46" s="77" t="s">
        <v>2081</v>
      </c>
      <c r="J46" s="77" t="s">
        <v>2081</v>
      </c>
      <c r="K46" s="77" t="s">
        <v>2081</v>
      </c>
      <c r="L46" s="77" t="s">
        <v>2081</v>
      </c>
      <c r="M46" s="77" t="s">
        <v>2081</v>
      </c>
      <c r="N46" s="77" t="s">
        <v>2081</v>
      </c>
      <c r="O46" s="77" t="s">
        <v>2081</v>
      </c>
      <c r="P46" s="77" t="s">
        <v>2081</v>
      </c>
      <c r="Q46" s="77" t="s">
        <v>2081</v>
      </c>
      <c r="R46" s="77" t="s">
        <v>2081</v>
      </c>
      <c r="S46" s="77" t="s">
        <v>2081</v>
      </c>
      <c r="T46" s="77" t="s">
        <v>2081</v>
      </c>
      <c r="U46" s="77" t="s">
        <v>2081</v>
      </c>
      <c r="V46" s="77" t="s">
        <v>2081</v>
      </c>
      <c r="W46" s="77" t="s">
        <v>2081</v>
      </c>
      <c r="X46" s="77" t="s">
        <v>2081</v>
      </c>
      <c r="Y46" s="77" t="s">
        <v>2081</v>
      </c>
      <c r="Z46" s="77" t="s">
        <v>2169</v>
      </c>
      <c r="AA46" s="575"/>
    </row>
    <row r="47" spans="1:27" ht="70.5" customHeight="1">
      <c r="B47" s="77">
        <v>35</v>
      </c>
      <c r="C47" s="549" t="s">
        <v>1525</v>
      </c>
      <c r="D47" s="312" t="s">
        <v>2088</v>
      </c>
      <c r="E47" s="312" t="s">
        <v>2089</v>
      </c>
      <c r="F47" s="312" t="s">
        <v>2089</v>
      </c>
      <c r="G47" s="77" t="s">
        <v>2089</v>
      </c>
      <c r="H47" s="312" t="s">
        <v>2082</v>
      </c>
      <c r="I47" s="312" t="s">
        <v>2082</v>
      </c>
      <c r="J47" s="312" t="s">
        <v>2082</v>
      </c>
      <c r="K47" s="843" t="s">
        <v>2082</v>
      </c>
      <c r="L47" s="312" t="s">
        <v>2161</v>
      </c>
      <c r="M47" s="312" t="s">
        <v>2161</v>
      </c>
      <c r="N47" s="77" t="s">
        <v>2161</v>
      </c>
      <c r="O47" s="77" t="s">
        <v>2161</v>
      </c>
      <c r="P47" s="77" t="s">
        <v>2161</v>
      </c>
      <c r="Q47" s="77" t="s">
        <v>2161</v>
      </c>
      <c r="R47" s="77" t="s">
        <v>2161</v>
      </c>
      <c r="S47" s="77" t="s">
        <v>2161</v>
      </c>
      <c r="T47" s="77" t="s">
        <v>2161</v>
      </c>
      <c r="U47" s="77" t="s">
        <v>2161</v>
      </c>
      <c r="V47" s="77" t="s">
        <v>2161</v>
      </c>
      <c r="W47" s="77" t="s">
        <v>2161</v>
      </c>
      <c r="X47" s="77" t="s">
        <v>2161</v>
      </c>
      <c r="Y47" s="77" t="s">
        <v>2161</v>
      </c>
      <c r="Z47" s="312" t="s">
        <v>2170</v>
      </c>
      <c r="AA47" s="575"/>
    </row>
    <row r="48" spans="1:27">
      <c r="B48" s="77">
        <v>36</v>
      </c>
      <c r="C48" s="46" t="s">
        <v>1526</v>
      </c>
      <c r="D48" s="77" t="s">
        <v>2024</v>
      </c>
      <c r="E48" s="77" t="s">
        <v>2024</v>
      </c>
      <c r="F48" s="77" t="s">
        <v>2024</v>
      </c>
      <c r="G48" s="77" t="s">
        <v>2024</v>
      </c>
      <c r="H48" s="77" t="s">
        <v>2024</v>
      </c>
      <c r="I48" s="77" t="s">
        <v>2024</v>
      </c>
      <c r="J48" s="77" t="s">
        <v>2024</v>
      </c>
      <c r="K48" s="77" t="s">
        <v>2024</v>
      </c>
      <c r="L48" s="77" t="s">
        <v>2024</v>
      </c>
      <c r="M48" s="77" t="s">
        <v>2024</v>
      </c>
      <c r="N48" s="77" t="s">
        <v>2024</v>
      </c>
      <c r="O48" s="77" t="s">
        <v>2024</v>
      </c>
      <c r="P48" s="77" t="s">
        <v>2024</v>
      </c>
      <c r="Q48" s="77" t="s">
        <v>2024</v>
      </c>
      <c r="R48" s="77" t="s">
        <v>2024</v>
      </c>
      <c r="S48" s="77" t="s">
        <v>2024</v>
      </c>
      <c r="T48" s="77" t="s">
        <v>2024</v>
      </c>
      <c r="U48" s="77" t="s">
        <v>2024</v>
      </c>
      <c r="V48" s="77" t="s">
        <v>2024</v>
      </c>
      <c r="W48" s="77" t="s">
        <v>2024</v>
      </c>
      <c r="X48" s="77" t="s">
        <v>2024</v>
      </c>
      <c r="Y48" s="77" t="s">
        <v>2024</v>
      </c>
      <c r="Z48" s="77" t="s">
        <v>2024</v>
      </c>
      <c r="AA48" s="575"/>
    </row>
    <row r="49" spans="1:27">
      <c r="B49" s="77">
        <v>37</v>
      </c>
      <c r="C49" s="46" t="s">
        <v>1527</v>
      </c>
      <c r="D49" s="77" t="s">
        <v>2016</v>
      </c>
      <c r="E49" s="77" t="s">
        <v>2016</v>
      </c>
      <c r="F49" s="77" t="s">
        <v>2016</v>
      </c>
      <c r="G49" s="77" t="s">
        <v>2016</v>
      </c>
      <c r="H49" s="77" t="s">
        <v>2016</v>
      </c>
      <c r="I49" s="77" t="s">
        <v>2016</v>
      </c>
      <c r="J49" s="77" t="s">
        <v>2016</v>
      </c>
      <c r="K49" s="77" t="s">
        <v>2016</v>
      </c>
      <c r="L49" s="77" t="s">
        <v>2016</v>
      </c>
      <c r="M49" s="77" t="s">
        <v>2016</v>
      </c>
      <c r="N49" s="77" t="s">
        <v>2016</v>
      </c>
      <c r="O49" s="77" t="s">
        <v>2016</v>
      </c>
      <c r="P49" s="77" t="s">
        <v>2016</v>
      </c>
      <c r="Q49" s="77" t="s">
        <v>2016</v>
      </c>
      <c r="R49" s="77" t="s">
        <v>2016</v>
      </c>
      <c r="S49" s="77" t="s">
        <v>2016</v>
      </c>
      <c r="T49" s="77" t="s">
        <v>2016</v>
      </c>
      <c r="U49" s="77" t="s">
        <v>2016</v>
      </c>
      <c r="V49" s="77" t="s">
        <v>2016</v>
      </c>
      <c r="W49" s="77" t="s">
        <v>2016</v>
      </c>
      <c r="X49" s="77" t="s">
        <v>2016</v>
      </c>
      <c r="Y49" s="77" t="s">
        <v>2016</v>
      </c>
      <c r="Z49" s="77" t="s">
        <v>2016</v>
      </c>
      <c r="AA49" s="575"/>
    </row>
    <row r="50" spans="1:27" ht="29">
      <c r="A50" s="77"/>
      <c r="B50" s="77" t="s">
        <v>1528</v>
      </c>
      <c r="C50" s="549" t="s">
        <v>1529</v>
      </c>
      <c r="D50" s="845" t="s">
        <v>2090</v>
      </c>
      <c r="E50" s="843" t="s">
        <v>2016</v>
      </c>
      <c r="F50" s="845" t="s">
        <v>2083</v>
      </c>
      <c r="G50" s="843" t="s">
        <v>2016</v>
      </c>
      <c r="H50" s="845" t="s">
        <v>2083</v>
      </c>
      <c r="I50" s="845" t="s">
        <v>2083</v>
      </c>
      <c r="J50" s="845" t="s">
        <v>2083</v>
      </c>
      <c r="K50" s="845" t="s">
        <v>2083</v>
      </c>
      <c r="L50" s="845" t="s">
        <v>2083</v>
      </c>
      <c r="M50" s="845" t="s">
        <v>2083</v>
      </c>
      <c r="N50" s="845" t="s">
        <v>2083</v>
      </c>
      <c r="O50" s="845" t="s">
        <v>2083</v>
      </c>
      <c r="P50" s="845" t="s">
        <v>2083</v>
      </c>
      <c r="Q50" s="845" t="s">
        <v>2083</v>
      </c>
      <c r="R50" s="845" t="s">
        <v>2083</v>
      </c>
      <c r="S50" s="845" t="s">
        <v>2083</v>
      </c>
      <c r="T50" s="845" t="s">
        <v>2083</v>
      </c>
      <c r="U50" s="845" t="s">
        <v>2083</v>
      </c>
      <c r="V50" s="845" t="s">
        <v>2083</v>
      </c>
      <c r="W50" s="845" t="s">
        <v>2083</v>
      </c>
      <c r="X50" s="845" t="s">
        <v>2083</v>
      </c>
      <c r="Y50" s="845" t="s">
        <v>2083</v>
      </c>
      <c r="Z50" s="845" t="s">
        <v>2083</v>
      </c>
    </row>
    <row r="51" spans="1:27">
      <c r="B51" s="46"/>
    </row>
    <row r="52" spans="1:27">
      <c r="B52" s="46"/>
    </row>
    <row r="53" spans="1:27">
      <c r="B53" s="46"/>
    </row>
    <row r="54" spans="1:27">
      <c r="B54" s="46"/>
    </row>
    <row r="55" spans="1:27">
      <c r="B55" s="46"/>
    </row>
    <row r="56" spans="1:27">
      <c r="B56" s="46"/>
    </row>
    <row r="57" spans="1:27">
      <c r="B57" s="46"/>
    </row>
    <row r="58" spans="1:27">
      <c r="B58" s="46"/>
    </row>
    <row r="59" spans="1:27">
      <c r="B59" s="46"/>
    </row>
    <row r="60" spans="1:27">
      <c r="B60" s="46"/>
    </row>
    <row r="61" spans="1:27">
      <c r="B61" s="46"/>
    </row>
    <row r="62" spans="1:27">
      <c r="B62" s="46"/>
    </row>
    <row r="63" spans="1:27">
      <c r="B63" s="46"/>
    </row>
  </sheetData>
  <mergeCells count="1">
    <mergeCell ref="AB2:AC3"/>
  </mergeCells>
  <phoneticPr fontId="100" type="noConversion"/>
  <hyperlinks>
    <hyperlink ref="AB2" location="Index!A1" display="Index" xr:uid="{DFA775BB-ADB8-45D2-801C-0CF3950DB612}"/>
    <hyperlink ref="AB2:AC3" location="Index!A1" display="Return to Index" xr:uid="{FF00B1F9-983E-4641-9760-2F23E0D3FAA6}"/>
    <hyperlink ref="K50" r:id="rId1" location="Block5" xr:uid="{723A5D1E-7721-4DCF-810C-D20C342D1B4C}"/>
    <hyperlink ref="X50" r:id="rId2" location="Block5" xr:uid="{C458CB2C-4406-42E3-9B2B-4B9473B1E73B}"/>
    <hyperlink ref="Y50" r:id="rId3" location="Block5" xr:uid="{AF69C9A7-A72C-4073-9A69-19D96BF109FE}"/>
    <hyperlink ref="Z50" r:id="rId4" location="Block5" xr:uid="{BF419B85-C832-434A-9254-BB1BC5712B96}"/>
    <hyperlink ref="V50" r:id="rId5" location="Block5" xr:uid="{A0661DFC-E1B8-40D3-AA88-699DDC437A57}"/>
    <hyperlink ref="U50" r:id="rId6" location="Block5" xr:uid="{A57D3596-5814-4AFC-93DE-6636612C3999}"/>
    <hyperlink ref="T50" r:id="rId7" location="Block5" xr:uid="{1B52B93A-C21B-453C-8264-F9B67EE1DE51}"/>
    <hyperlink ref="S50" r:id="rId8" location="Block5" xr:uid="{4C9ABB13-59A0-4C82-BFC4-0B937531E603}"/>
    <hyperlink ref="R50" r:id="rId9" location="Block5" xr:uid="{6F406E15-F9C6-4D67-8D6F-66C6E37A72CA}"/>
    <hyperlink ref="Q50" r:id="rId10" location="Block5" xr:uid="{CFAD269F-6840-400B-B2DF-19D0DE079020}"/>
    <hyperlink ref="P50" r:id="rId11" location="Block5" xr:uid="{378EF739-92BD-4A2C-BDDD-E854D45F1B1F}"/>
    <hyperlink ref="O50" r:id="rId12" location="Block5" xr:uid="{ED6BC115-ED78-4E51-9E15-1118C52652A6}"/>
    <hyperlink ref="N50" r:id="rId13" location="Block5" xr:uid="{110ACE30-15F4-4917-A741-F585E470BA79}"/>
    <hyperlink ref="M50" r:id="rId14" location="Block5" xr:uid="{B5705181-F585-422C-8CB1-8C66831A8F19}"/>
    <hyperlink ref="L50" r:id="rId15" location="Block5" xr:uid="{5EF13606-FF64-4F6B-944A-90E864DE108F}"/>
    <hyperlink ref="J50" r:id="rId16" location="Block5" xr:uid="{D194ADC2-914A-4CAB-82E1-E19CCA56E49E}"/>
    <hyperlink ref="I50" r:id="rId17" location="Block5" xr:uid="{FA5A39F7-BCDE-4FB9-A12E-B469F4CB95B2}"/>
    <hyperlink ref="H50" r:id="rId18" location="Block5" xr:uid="{3DFFEF22-8763-4D50-8316-384DC01C5B0E}"/>
    <hyperlink ref="F50" r:id="rId19" location="Block5" xr:uid="{E2F015F7-0096-4A79-A549-B2252CCECE67}"/>
    <hyperlink ref="D50" r:id="rId20" xr:uid="{26CE0B28-EC32-41B5-BEB7-3DA4CE8E802B}"/>
    <hyperlink ref="W50" r:id="rId21" location="Block5" xr:uid="{FDF859FF-83C0-4C9E-83E4-844E3B6DA562}"/>
  </hyperlinks>
  <pageMargins left="0.7" right="0.7" top="0.75" bottom="0.75" header="0.3" footer="0.3"/>
  <pageSetup paperSize="8" scale="61" fitToWidth="0" orientation="portrait" r:id="rId2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F805A-2194-49ED-86E6-4D00FD905D66}">
  <sheetPr codeName="Ark42"/>
  <dimension ref="A2:T30"/>
  <sheetViews>
    <sheetView zoomScale="90" zoomScaleNormal="90" workbookViewId="0"/>
  </sheetViews>
  <sheetFormatPr defaultColWidth="8.81640625" defaultRowHeight="13"/>
  <cols>
    <col min="1" max="1" width="8.81640625" style="445"/>
    <col min="2" max="2" width="3.26953125" style="445" bestFit="1" customWidth="1"/>
    <col min="3" max="3" width="75.7265625" style="445" customWidth="1"/>
    <col min="4" max="4" width="10.26953125" style="445" bestFit="1" customWidth="1"/>
    <col min="5" max="5" width="16.54296875" style="445" bestFit="1" customWidth="1"/>
    <col min="6" max="11" width="16" style="445" customWidth="1"/>
    <col min="12" max="12" width="17.7265625" style="445" customWidth="1"/>
    <col min="13" max="13" width="14.453125" style="445" bestFit="1" customWidth="1"/>
    <col min="14" max="14" width="12" style="445" customWidth="1"/>
    <col min="15" max="15" width="9.1796875" style="445" bestFit="1" customWidth="1"/>
    <col min="16" max="16" width="13.81640625" style="445" bestFit="1" customWidth="1"/>
    <col min="17" max="17" width="13.26953125" style="445" bestFit="1" customWidth="1"/>
    <col min="18" max="16384" width="8.81640625" style="445"/>
  </cols>
  <sheetData>
    <row r="2" spans="2:20" ht="19.5">
      <c r="C2" s="208" t="s">
        <v>1416</v>
      </c>
    </row>
    <row r="3" spans="2:20">
      <c r="S3" s="855" t="s">
        <v>180</v>
      </c>
      <c r="T3" s="856"/>
    </row>
    <row r="4" spans="2:20">
      <c r="S4" s="857"/>
      <c r="T4" s="858"/>
    </row>
    <row r="5" spans="2:20" s="107" customFormat="1" ht="13.5">
      <c r="C5" s="513" t="s">
        <v>962</v>
      </c>
      <c r="D5" s="514" t="s">
        <v>963</v>
      </c>
      <c r="E5" s="514" t="s">
        <v>964</v>
      </c>
      <c r="F5" s="514" t="s">
        <v>965</v>
      </c>
      <c r="G5" s="514" t="s">
        <v>966</v>
      </c>
      <c r="H5" s="514" t="s">
        <v>967</v>
      </c>
      <c r="I5" s="514" t="s">
        <v>968</v>
      </c>
      <c r="J5" s="514" t="s">
        <v>969</v>
      </c>
      <c r="K5" s="514" t="s">
        <v>970</v>
      </c>
      <c r="L5" s="514" t="s">
        <v>971</v>
      </c>
      <c r="M5" s="514" t="s">
        <v>972</v>
      </c>
      <c r="N5" s="514" t="s">
        <v>973</v>
      </c>
      <c r="O5" s="514" t="s">
        <v>974</v>
      </c>
      <c r="P5" s="514" t="s">
        <v>975</v>
      </c>
      <c r="Q5" s="514" t="s">
        <v>1417</v>
      </c>
    </row>
    <row r="6" spans="2:20" s="107" customFormat="1" ht="16.5" customHeight="1">
      <c r="C6" s="945" t="s">
        <v>1418</v>
      </c>
      <c r="D6" s="965" t="s">
        <v>978</v>
      </c>
      <c r="E6" s="966"/>
      <c r="F6" s="966"/>
      <c r="G6" s="966"/>
      <c r="H6" s="966"/>
      <c r="I6" s="966"/>
      <c r="J6" s="966"/>
      <c r="K6" s="966"/>
      <c r="L6" s="966"/>
      <c r="M6" s="966"/>
      <c r="N6" s="966"/>
      <c r="O6" s="966"/>
      <c r="P6" s="966"/>
      <c r="Q6" s="967"/>
    </row>
    <row r="7" spans="2:20" s="107" customFormat="1" ht="13.5">
      <c r="C7" s="946"/>
      <c r="D7" s="475"/>
      <c r="E7" s="953" t="s">
        <v>1419</v>
      </c>
      <c r="F7" s="954"/>
      <c r="G7" s="954"/>
      <c r="H7" s="954"/>
      <c r="I7" s="954"/>
      <c r="J7" s="954"/>
      <c r="K7" s="954"/>
      <c r="L7" s="954"/>
      <c r="M7" s="954"/>
      <c r="N7" s="954"/>
      <c r="O7" s="954"/>
      <c r="P7" s="954"/>
      <c r="Q7" s="955"/>
    </row>
    <row r="8" spans="2:20" s="107" customFormat="1" ht="13.5">
      <c r="C8" s="946"/>
      <c r="D8" s="475"/>
      <c r="E8" s="953" t="s">
        <v>1420</v>
      </c>
      <c r="F8" s="954"/>
      <c r="G8" s="954"/>
      <c r="H8" s="954"/>
      <c r="I8" s="955"/>
      <c r="J8" s="945" t="s">
        <v>1421</v>
      </c>
      <c r="K8" s="945" t="s">
        <v>1422</v>
      </c>
      <c r="L8" s="945" t="s">
        <v>1423</v>
      </c>
      <c r="M8" s="945" t="s">
        <v>990</v>
      </c>
      <c r="N8" s="945" t="s">
        <v>553</v>
      </c>
      <c r="O8" s="969" t="s">
        <v>187</v>
      </c>
      <c r="P8" s="970"/>
      <c r="Q8" s="971"/>
    </row>
    <row r="9" spans="2:20" s="107" customFormat="1" ht="54">
      <c r="C9" s="1" t="str">
        <f>'Template 2'!C7</f>
        <v>At 31 December 2024</v>
      </c>
      <c r="D9" s="475"/>
      <c r="E9" s="500" t="s">
        <v>982</v>
      </c>
      <c r="F9" s="500" t="s">
        <v>983</v>
      </c>
      <c r="G9" s="500" t="s">
        <v>984</v>
      </c>
      <c r="H9" s="500" t="s">
        <v>985</v>
      </c>
      <c r="I9" s="473" t="s">
        <v>986</v>
      </c>
      <c r="J9" s="968"/>
      <c r="K9" s="968"/>
      <c r="L9" s="968"/>
      <c r="M9" s="968"/>
      <c r="N9" s="968"/>
      <c r="O9" s="515"/>
      <c r="P9" s="516" t="s">
        <v>1424</v>
      </c>
      <c r="Q9" s="516" t="s">
        <v>553</v>
      </c>
    </row>
    <row r="10" spans="2:20" s="107" customFormat="1" ht="13.5">
      <c r="B10" s="517">
        <v>1</v>
      </c>
      <c r="C10" s="518" t="s">
        <v>993</v>
      </c>
      <c r="D10" s="524">
        <v>107.2</v>
      </c>
      <c r="E10" s="524">
        <v>72.400000000000006</v>
      </c>
      <c r="F10" s="524">
        <v>29.2</v>
      </c>
      <c r="G10" s="524">
        <v>2.8</v>
      </c>
      <c r="H10" s="524">
        <v>2.8</v>
      </c>
      <c r="I10" s="524">
        <v>5</v>
      </c>
      <c r="J10" s="524"/>
      <c r="K10" s="524">
        <v>0</v>
      </c>
      <c r="L10" s="524">
        <v>20.47605848146063</v>
      </c>
      <c r="M10" s="524">
        <v>0.14913974905493443</v>
      </c>
      <c r="N10" s="524">
        <v>1</v>
      </c>
      <c r="O10" s="525">
        <v>8.5</v>
      </c>
      <c r="P10" s="525">
        <v>1.2</v>
      </c>
      <c r="Q10" s="525">
        <v>5</v>
      </c>
    </row>
    <row r="11" spans="2:20" s="107" customFormat="1" ht="13.5">
      <c r="B11" s="517">
        <v>2</v>
      </c>
      <c r="C11" s="518" t="s">
        <v>994</v>
      </c>
      <c r="D11" s="524">
        <v>10.5</v>
      </c>
      <c r="E11" s="524">
        <v>5.6</v>
      </c>
      <c r="F11" s="524">
        <v>4.9000000000000004</v>
      </c>
      <c r="G11" s="524">
        <v>0</v>
      </c>
      <c r="H11" s="524">
        <v>0</v>
      </c>
      <c r="I11" s="524">
        <v>5.0999999999999996</v>
      </c>
      <c r="J11" s="524"/>
      <c r="K11" s="524">
        <v>0</v>
      </c>
      <c r="L11" s="524">
        <v>0.13070506313842195</v>
      </c>
      <c r="M11" s="524">
        <v>0</v>
      </c>
      <c r="N11" s="524">
        <v>0</v>
      </c>
      <c r="O11" s="525">
        <v>0.1</v>
      </c>
      <c r="P11" s="525">
        <v>0</v>
      </c>
      <c r="Q11" s="525">
        <v>0</v>
      </c>
    </row>
    <row r="12" spans="2:20" s="107" customFormat="1" ht="13.5">
      <c r="B12" s="517">
        <v>3</v>
      </c>
      <c r="C12" s="518" t="s">
        <v>1000</v>
      </c>
      <c r="D12" s="524">
        <v>377.39999999999986</v>
      </c>
      <c r="E12" s="524">
        <v>248.90000000000003</v>
      </c>
      <c r="F12" s="524">
        <v>90.300000000000011</v>
      </c>
      <c r="G12" s="524">
        <v>30.4</v>
      </c>
      <c r="H12" s="524">
        <v>7.8</v>
      </c>
      <c r="I12" s="524">
        <v>5.2</v>
      </c>
      <c r="J12" s="524"/>
      <c r="K12" s="524">
        <v>0.64837084238183329</v>
      </c>
      <c r="L12" s="524">
        <v>71.159298395399347</v>
      </c>
      <c r="M12" s="524">
        <v>4.7876679817153276</v>
      </c>
      <c r="N12" s="524">
        <v>16.5</v>
      </c>
      <c r="O12" s="525">
        <v>29.4</v>
      </c>
      <c r="P12" s="525">
        <v>16</v>
      </c>
      <c r="Q12" s="525">
        <v>10.999999999999998</v>
      </c>
    </row>
    <row r="13" spans="2:20" s="107" customFormat="1" ht="13.5">
      <c r="B13" s="517">
        <v>4</v>
      </c>
      <c r="C13" s="518" t="s">
        <v>1025</v>
      </c>
      <c r="D13" s="524">
        <v>206.10000000000002</v>
      </c>
      <c r="E13" s="524">
        <v>68.900000000000006</v>
      </c>
      <c r="F13" s="524">
        <v>42.4</v>
      </c>
      <c r="G13" s="524">
        <v>86.6</v>
      </c>
      <c r="H13" s="524">
        <v>8.1999999999999993</v>
      </c>
      <c r="I13" s="524">
        <v>9.3000000000000007</v>
      </c>
      <c r="J13" s="524"/>
      <c r="K13" s="524">
        <v>0</v>
      </c>
      <c r="L13" s="524">
        <v>24.473333782407035</v>
      </c>
      <c r="M13" s="524">
        <v>0</v>
      </c>
      <c r="N13" s="524">
        <v>0.3</v>
      </c>
      <c r="O13" s="525">
        <v>0.89999999999999991</v>
      </c>
      <c r="P13" s="525">
        <v>0.2</v>
      </c>
      <c r="Q13" s="525">
        <v>0.1</v>
      </c>
    </row>
    <row r="14" spans="2:20" s="107" customFormat="1" ht="13.5">
      <c r="B14" s="517">
        <v>5</v>
      </c>
      <c r="C14" s="518" t="s">
        <v>1030</v>
      </c>
      <c r="D14" s="524">
        <v>82.5</v>
      </c>
      <c r="E14" s="524">
        <v>19.5</v>
      </c>
      <c r="F14" s="524">
        <v>42.7</v>
      </c>
      <c r="G14" s="524">
        <v>15.6</v>
      </c>
      <c r="H14" s="524">
        <v>4.7</v>
      </c>
      <c r="I14" s="524">
        <v>8.9</v>
      </c>
      <c r="J14" s="524"/>
      <c r="K14" s="524">
        <v>0</v>
      </c>
      <c r="L14" s="524">
        <v>18.394724581087967</v>
      </c>
      <c r="M14" s="524">
        <v>0</v>
      </c>
      <c r="N14" s="524">
        <v>4.7</v>
      </c>
      <c r="O14" s="525">
        <v>2.6</v>
      </c>
      <c r="P14" s="525">
        <v>0.2</v>
      </c>
      <c r="Q14" s="525">
        <v>2.2000000000000002</v>
      </c>
    </row>
    <row r="15" spans="2:20" s="107" customFormat="1" ht="13.5">
      <c r="B15" s="517">
        <v>6</v>
      </c>
      <c r="C15" s="518" t="s">
        <v>1031</v>
      </c>
      <c r="D15" s="524">
        <v>399.4</v>
      </c>
      <c r="E15" s="524">
        <v>291.89999999999998</v>
      </c>
      <c r="F15" s="524">
        <v>72.800000000000011</v>
      </c>
      <c r="G15" s="524">
        <v>21.1</v>
      </c>
      <c r="H15" s="524">
        <v>13.6</v>
      </c>
      <c r="I15" s="524">
        <v>4.8</v>
      </c>
      <c r="J15" s="524"/>
      <c r="K15" s="524">
        <v>0.8657184978149548</v>
      </c>
      <c r="L15" s="524">
        <v>63.112798368588969</v>
      </c>
      <c r="M15" s="524">
        <v>0.14000027212525806</v>
      </c>
      <c r="N15" s="524">
        <v>13.8</v>
      </c>
      <c r="O15" s="525">
        <v>20.200000000000003</v>
      </c>
      <c r="P15" s="525">
        <v>5.7</v>
      </c>
      <c r="Q15" s="525">
        <v>7.6999999999999993</v>
      </c>
    </row>
    <row r="16" spans="2:20" s="107" customFormat="1" ht="13.5">
      <c r="B16" s="517">
        <v>7</v>
      </c>
      <c r="C16" s="518" t="s">
        <v>1035</v>
      </c>
      <c r="D16" s="524">
        <v>593.79999999999995</v>
      </c>
      <c r="E16" s="524">
        <v>461.4</v>
      </c>
      <c r="F16" s="524">
        <v>54.4</v>
      </c>
      <c r="G16" s="524">
        <v>54.2</v>
      </c>
      <c r="H16" s="524">
        <v>23.9</v>
      </c>
      <c r="I16" s="524">
        <v>5.0999999999999996</v>
      </c>
      <c r="J16" s="524"/>
      <c r="K16" s="524">
        <v>0.10658081449904824</v>
      </c>
      <c r="L16" s="524">
        <v>143.3342481903</v>
      </c>
      <c r="M16" s="524">
        <v>5.8114377731306472</v>
      </c>
      <c r="N16" s="524">
        <v>16</v>
      </c>
      <c r="O16" s="525">
        <v>20.9</v>
      </c>
      <c r="P16" s="525">
        <v>8</v>
      </c>
      <c r="Q16" s="525">
        <v>8.4</v>
      </c>
    </row>
    <row r="17" spans="1:17" s="107" customFormat="1" ht="13.5">
      <c r="A17" s="519"/>
      <c r="B17" s="517">
        <v>8</v>
      </c>
      <c r="C17" s="518" t="s">
        <v>1036</v>
      </c>
      <c r="D17" s="524">
        <v>285.40000000000003</v>
      </c>
      <c r="E17" s="524">
        <v>160.60000000000002</v>
      </c>
      <c r="F17" s="524">
        <v>99.600000000000023</v>
      </c>
      <c r="G17" s="524">
        <v>16</v>
      </c>
      <c r="H17" s="524">
        <v>9.1999999999999993</v>
      </c>
      <c r="I17" s="524">
        <v>6</v>
      </c>
      <c r="J17" s="524"/>
      <c r="K17" s="524">
        <v>8.6810799217137177E-2</v>
      </c>
      <c r="L17" s="524">
        <v>29.579335424542215</v>
      </c>
      <c r="M17" s="524">
        <v>1.1220115968256521</v>
      </c>
      <c r="N17" s="524">
        <v>5.1999999999999993</v>
      </c>
      <c r="O17" s="525">
        <v>6.8999999999999995</v>
      </c>
      <c r="P17" s="525">
        <v>1.8</v>
      </c>
      <c r="Q17" s="525">
        <v>3.4000000000000004</v>
      </c>
    </row>
    <row r="18" spans="1:17" s="107" customFormat="1" ht="13.5">
      <c r="B18" s="517">
        <v>9</v>
      </c>
      <c r="C18" s="518" t="s">
        <v>1043</v>
      </c>
      <c r="D18" s="524">
        <v>1080.9450598541516</v>
      </c>
      <c r="E18" s="524">
        <v>505.8</v>
      </c>
      <c r="F18" s="524">
        <v>61.4</v>
      </c>
      <c r="G18" s="524">
        <v>240.5</v>
      </c>
      <c r="H18" s="524">
        <v>273.24505985415163</v>
      </c>
      <c r="I18" s="524">
        <v>12.942613889611772</v>
      </c>
      <c r="J18" s="524"/>
      <c r="K18" s="524">
        <v>4.0357635218102361</v>
      </c>
      <c r="L18" s="524">
        <v>413.20942624467148</v>
      </c>
      <c r="M18" s="524">
        <v>4.7294204911659827</v>
      </c>
      <c r="N18" s="524">
        <v>4.0999999999999996</v>
      </c>
      <c r="O18" s="526">
        <v>25.5</v>
      </c>
      <c r="P18" s="526">
        <v>5</v>
      </c>
      <c r="Q18" s="526">
        <v>1.9</v>
      </c>
    </row>
    <row r="19" spans="1:17" s="107" customFormat="1" ht="13.5">
      <c r="B19" s="517">
        <v>10</v>
      </c>
      <c r="C19" s="518" t="s">
        <v>1425</v>
      </c>
      <c r="D19" s="524">
        <v>3372.8647335758387</v>
      </c>
      <c r="E19" s="524">
        <v>895.32766817046979</v>
      </c>
      <c r="F19" s="524">
        <v>479.48788980268461</v>
      </c>
      <c r="G19" s="524">
        <v>453.03920994765105</v>
      </c>
      <c r="H19" s="524">
        <v>1545.0099656550335</v>
      </c>
      <c r="I19" s="524">
        <v>16.992255914080552</v>
      </c>
      <c r="J19" s="524">
        <v>36.076287877162876</v>
      </c>
      <c r="K19" s="524">
        <v>990.35094473728316</v>
      </c>
      <c r="L19" s="524">
        <v>28.216602126675291</v>
      </c>
      <c r="M19" s="524">
        <v>201.13177540939597</v>
      </c>
      <c r="N19" s="524">
        <v>50.195580417449669</v>
      </c>
      <c r="O19" s="526">
        <v>26.641610305906326</v>
      </c>
      <c r="P19" s="526">
        <v>7.9994723745944931</v>
      </c>
      <c r="Q19" s="526">
        <v>16.208646262634389</v>
      </c>
    </row>
    <row r="20" spans="1:17" s="107" customFormat="1" ht="13.5">
      <c r="B20" s="517">
        <v>11</v>
      </c>
      <c r="C20" s="518" t="s">
        <v>1426</v>
      </c>
      <c r="D20" s="524">
        <v>1546.6252626563758</v>
      </c>
      <c r="E20" s="524">
        <v>851.90663313959737</v>
      </c>
      <c r="F20" s="524">
        <v>189.1288050375839</v>
      </c>
      <c r="G20" s="524">
        <v>324.90509215167788</v>
      </c>
      <c r="H20" s="524">
        <v>180.68473232751677</v>
      </c>
      <c r="I20" s="524">
        <v>9.4094693453705318</v>
      </c>
      <c r="J20" s="524">
        <v>2.8703674429530199</v>
      </c>
      <c r="K20" s="524">
        <v>794.97604893959738</v>
      </c>
      <c r="L20" s="524">
        <v>20.652378000000002</v>
      </c>
      <c r="M20" s="524">
        <v>200.71803075570472</v>
      </c>
      <c r="N20" s="524">
        <v>43.990358104697989</v>
      </c>
      <c r="O20" s="526">
        <v>35.206157753559069</v>
      </c>
      <c r="P20" s="526">
        <v>14.803478357328613</v>
      </c>
      <c r="Q20" s="526">
        <v>18.037084669830289</v>
      </c>
    </row>
    <row r="21" spans="1:17" s="107" customFormat="1" ht="13.5">
      <c r="B21" s="517">
        <v>12</v>
      </c>
      <c r="C21" s="518" t="s">
        <v>1427</v>
      </c>
      <c r="D21" s="524"/>
      <c r="E21" s="524"/>
      <c r="F21" s="524"/>
      <c r="G21" s="524"/>
      <c r="H21" s="524"/>
      <c r="I21" s="524"/>
      <c r="J21" s="524"/>
      <c r="K21" s="524"/>
      <c r="L21" s="524"/>
      <c r="M21" s="524"/>
      <c r="N21" s="524"/>
      <c r="O21" s="526"/>
      <c r="P21" s="526"/>
      <c r="Q21" s="526"/>
    </row>
    <row r="22" spans="1:17" s="107" customFormat="1" ht="13.5">
      <c r="B22" s="517">
        <v>13</v>
      </c>
      <c r="C22" s="518" t="s">
        <v>1428</v>
      </c>
      <c r="D22" s="524"/>
      <c r="E22" s="524"/>
      <c r="F22" s="524"/>
      <c r="G22" s="524"/>
      <c r="H22" s="524"/>
      <c r="I22" s="524"/>
      <c r="J22" s="524"/>
      <c r="K22" s="524"/>
      <c r="L22" s="524"/>
      <c r="M22" s="524"/>
      <c r="N22" s="524"/>
      <c r="O22" s="524"/>
      <c r="P22" s="524"/>
      <c r="Q22" s="524"/>
    </row>
    <row r="23" spans="1:17" s="107" customFormat="1" ht="13.5"/>
    <row r="24" spans="1:17" s="107" customFormat="1" ht="13.5"/>
    <row r="25" spans="1:17" s="107" customFormat="1" ht="14">
      <c r="B25" s="108" t="s">
        <v>1049</v>
      </c>
    </row>
    <row r="26" spans="1:17" s="107" customFormat="1" ht="14">
      <c r="B26" s="445" t="s">
        <v>2195</v>
      </c>
    </row>
    <row r="27" spans="1:17" s="107" customFormat="1" ht="14">
      <c r="B27" s="445"/>
    </row>
    <row r="28" spans="1:17" s="107" customFormat="1" ht="13.5">
      <c r="B28" s="441" t="s">
        <v>2196</v>
      </c>
    </row>
    <row r="29" spans="1:17" s="107" customFormat="1" ht="13.5"/>
    <row r="30" spans="1:17" s="107" customFormat="1" ht="13.5"/>
  </sheetData>
  <mergeCells count="11">
    <mergeCell ref="C6:C8"/>
    <mergeCell ref="S3:T4"/>
    <mergeCell ref="D6:Q6"/>
    <mergeCell ref="E7:Q7"/>
    <mergeCell ref="E8:I8"/>
    <mergeCell ref="J8:J9"/>
    <mergeCell ref="K8:K9"/>
    <mergeCell ref="L8:L9"/>
    <mergeCell ref="M8:M9"/>
    <mergeCell ref="N8:N9"/>
    <mergeCell ref="O8:Q8"/>
  </mergeCells>
  <hyperlinks>
    <hyperlink ref="S3:T4" location="Index!A1" display="Return to Index" xr:uid="{465F290C-E707-45CD-9782-216917F1BB8C}"/>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7B7EC-3FD4-4327-9DA3-DD15FDC74BB8}">
  <dimension ref="B2:I8"/>
  <sheetViews>
    <sheetView zoomScale="90" zoomScaleNormal="90" workbookViewId="0"/>
  </sheetViews>
  <sheetFormatPr defaultColWidth="9.1796875" defaultRowHeight="14.5"/>
  <cols>
    <col min="1" max="1" width="9.1796875" style="106"/>
    <col min="2" max="2" width="25.453125" style="106" customWidth="1"/>
    <col min="3" max="3" width="24.54296875" style="106" bestFit="1" customWidth="1"/>
    <col min="4" max="4" width="34.81640625" style="106" customWidth="1"/>
    <col min="5" max="5" width="57.453125" style="106" bestFit="1" customWidth="1"/>
    <col min="6" max="6" width="36.81640625" style="106" customWidth="1"/>
    <col min="7" max="7" width="31" style="106" bestFit="1" customWidth="1"/>
    <col min="8" max="16384" width="9.1796875" style="106"/>
  </cols>
  <sheetData>
    <row r="2" spans="2:9">
      <c r="B2" s="698" t="s">
        <v>1860</v>
      </c>
    </row>
    <row r="4" spans="2:9">
      <c r="B4" s="1"/>
      <c r="C4" s="972" t="s">
        <v>1861</v>
      </c>
      <c r="D4" s="972"/>
      <c r="E4" s="972"/>
      <c r="F4" s="972" t="s">
        <v>1862</v>
      </c>
      <c r="H4" s="855" t="s">
        <v>180</v>
      </c>
      <c r="I4" s="856"/>
    </row>
    <row r="5" spans="2:9" ht="28">
      <c r="B5" s="699" t="str">
        <f>'Template 5'!C9</f>
        <v>At 31 December 2024</v>
      </c>
      <c r="C5" s="700" t="s">
        <v>1863</v>
      </c>
      <c r="D5" s="701" t="s">
        <v>1864</v>
      </c>
      <c r="E5" s="700" t="s">
        <v>1865</v>
      </c>
      <c r="F5" s="972"/>
      <c r="H5" s="857"/>
      <c r="I5" s="858"/>
    </row>
    <row r="6" spans="2:9">
      <c r="B6" s="702" t="s">
        <v>1866</v>
      </c>
      <c r="C6" s="703">
        <v>1.2999999999999999E-2</v>
      </c>
      <c r="D6" s="517">
        <v>0</v>
      </c>
      <c r="E6" s="703">
        <v>1.2999999999999999E-2</v>
      </c>
      <c r="F6" s="704">
        <v>0.85</v>
      </c>
      <c r="H6" s="685"/>
      <c r="I6" s="685"/>
    </row>
    <row r="7" spans="2:9">
      <c r="B7" s="702" t="s">
        <v>1867</v>
      </c>
      <c r="C7" s="703">
        <v>3.0000000000000001E-3</v>
      </c>
      <c r="D7" s="702">
        <v>0</v>
      </c>
      <c r="E7" s="703">
        <v>3.0000000000000001E-3</v>
      </c>
      <c r="F7" s="705"/>
    </row>
    <row r="8" spans="2:9">
      <c r="B8" s="106" t="s">
        <v>1868</v>
      </c>
    </row>
  </sheetData>
  <mergeCells count="3">
    <mergeCell ref="C4:E4"/>
    <mergeCell ref="F4:F5"/>
    <mergeCell ref="H4:I5"/>
  </mergeCells>
  <hyperlinks>
    <hyperlink ref="H4:I5" location="Index!A1" display="Return to Index" xr:uid="{77BAE9B8-60A9-4F08-8045-A09DCA7FA6CD}"/>
  </hyperlinks>
  <pageMargins left="0.7" right="0.7" top="0.75" bottom="0.75" header="0.3" footer="0.3"/>
  <pageSetup orientation="portrait" r:id="rId1"/>
  <headerFooter>
    <oddHeader>&amp;L&amp;"Calibri"&amp;12&amp;K000000EBA Regular Use&amp;1#</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A53A-4CF1-484D-8F7B-514BDD8B270A}">
  <dimension ref="A1:EL309"/>
  <sheetViews>
    <sheetView zoomScale="90" zoomScaleNormal="90" workbookViewId="0"/>
  </sheetViews>
  <sheetFormatPr defaultColWidth="8.81640625" defaultRowHeight="14.5"/>
  <cols>
    <col min="1" max="1" width="8.81640625" style="685"/>
    <col min="2" max="2" width="15" style="686" customWidth="1"/>
    <col min="3" max="3" width="60.54296875" style="685" customWidth="1"/>
    <col min="4" max="4" width="14.1796875" style="685" customWidth="1"/>
    <col min="5" max="5" width="12.7265625" style="707" bestFit="1" customWidth="1"/>
    <col min="6" max="6" width="11.26953125" style="685" customWidth="1"/>
    <col min="7" max="7" width="14.7265625" style="685" customWidth="1"/>
    <col min="8" max="8" width="13" style="685" customWidth="1"/>
    <col min="9" max="9" width="13.1796875" style="685" customWidth="1"/>
    <col min="10" max="10" width="8.81640625" style="685"/>
    <col min="11" max="11" width="9.7265625" style="685" customWidth="1"/>
    <col min="12" max="12" width="12.81640625" style="685" customWidth="1"/>
    <col min="13" max="13" width="13" style="685" customWidth="1"/>
    <col min="14" max="14" width="11.26953125" style="685" customWidth="1"/>
    <col min="15" max="15" width="8.81640625" style="685"/>
    <col min="16" max="16" width="11" style="685" customWidth="1"/>
    <col min="17" max="17" width="13.26953125" style="685" customWidth="1"/>
    <col min="18" max="18" width="13" style="685" customWidth="1"/>
    <col min="19" max="19" width="11.1796875" style="685" customWidth="1"/>
    <col min="20" max="16384" width="8.81640625" style="685"/>
  </cols>
  <sheetData>
    <row r="1" spans="1:142">
      <c r="A1" s="706">
        <v>7.4531999999999998</v>
      </c>
    </row>
    <row r="2" spans="1:142">
      <c r="B2" s="708" t="s">
        <v>1841</v>
      </c>
    </row>
    <row r="4" spans="1:142" s="686" customFormat="1">
      <c r="B4" s="688"/>
      <c r="C4" s="709"/>
      <c r="D4" s="683" t="s">
        <v>962</v>
      </c>
      <c r="E4" s="710" t="s">
        <v>963</v>
      </c>
      <c r="F4" s="683" t="s">
        <v>964</v>
      </c>
      <c r="G4" s="683" t="s">
        <v>965</v>
      </c>
      <c r="H4" s="683" t="s">
        <v>966</v>
      </c>
      <c r="I4" s="683" t="s">
        <v>967</v>
      </c>
      <c r="J4" s="683" t="s">
        <v>968</v>
      </c>
      <c r="K4" s="683" t="s">
        <v>969</v>
      </c>
      <c r="L4" s="683" t="s">
        <v>970</v>
      </c>
      <c r="M4" s="683" t="s">
        <v>971</v>
      </c>
      <c r="N4" s="683" t="s">
        <v>972</v>
      </c>
      <c r="O4" s="683" t="s">
        <v>973</v>
      </c>
      <c r="P4" s="683" t="s">
        <v>974</v>
      </c>
      <c r="Q4" s="683" t="s">
        <v>975</v>
      </c>
      <c r="R4" s="683" t="s">
        <v>976</v>
      </c>
      <c r="S4" s="683" t="s">
        <v>977</v>
      </c>
      <c r="T4" s="685"/>
      <c r="U4" s="685"/>
      <c r="V4" s="685"/>
      <c r="W4" s="685"/>
      <c r="X4" s="685"/>
      <c r="Y4" s="685"/>
      <c r="Z4" s="685"/>
      <c r="AA4" s="685"/>
      <c r="AB4" s="685"/>
      <c r="AC4" s="685"/>
      <c r="AD4" s="685"/>
      <c r="AE4" s="685"/>
      <c r="AF4" s="685"/>
      <c r="AG4" s="685"/>
      <c r="AH4" s="685"/>
      <c r="AI4" s="685"/>
      <c r="AJ4" s="685"/>
      <c r="AK4" s="685"/>
      <c r="AL4" s="685"/>
      <c r="AM4" s="685"/>
      <c r="AN4" s="685"/>
      <c r="AO4" s="685"/>
      <c r="AP4" s="685"/>
      <c r="AQ4" s="685"/>
      <c r="AR4" s="685"/>
      <c r="AS4" s="685"/>
      <c r="AT4" s="685"/>
      <c r="AU4" s="685"/>
      <c r="AV4" s="685"/>
      <c r="AW4" s="685"/>
      <c r="AX4" s="685"/>
      <c r="AY4" s="685"/>
      <c r="AZ4" s="685"/>
      <c r="BA4" s="685"/>
      <c r="BB4" s="685"/>
      <c r="BC4" s="685"/>
      <c r="BD4" s="685"/>
      <c r="BE4" s="685"/>
      <c r="BF4" s="685"/>
      <c r="BG4" s="685"/>
      <c r="BH4" s="685"/>
      <c r="BI4" s="685"/>
      <c r="BJ4" s="685"/>
      <c r="BK4" s="685"/>
      <c r="BL4" s="685"/>
      <c r="BM4" s="685"/>
      <c r="BN4" s="685"/>
      <c r="BO4" s="685"/>
      <c r="BP4" s="685"/>
      <c r="BQ4" s="685"/>
      <c r="BR4" s="685"/>
      <c r="BS4" s="685"/>
      <c r="BT4" s="685"/>
      <c r="BU4" s="685"/>
      <c r="BV4" s="685"/>
      <c r="BW4" s="685"/>
      <c r="BX4" s="685"/>
      <c r="BY4" s="685"/>
      <c r="BZ4" s="685"/>
      <c r="CA4" s="685"/>
      <c r="CB4" s="685"/>
      <c r="CC4" s="685"/>
      <c r="CD4" s="685"/>
      <c r="CE4" s="685"/>
      <c r="CF4" s="685"/>
      <c r="CG4" s="685"/>
      <c r="CH4" s="685"/>
      <c r="CI4" s="685"/>
      <c r="CJ4" s="685"/>
      <c r="CK4" s="685"/>
      <c r="CL4" s="685"/>
      <c r="CM4" s="685"/>
      <c r="CN4" s="685"/>
      <c r="CO4" s="685"/>
      <c r="CP4" s="685"/>
      <c r="CQ4" s="685"/>
      <c r="CR4" s="685"/>
      <c r="CS4" s="685"/>
      <c r="CT4" s="685"/>
      <c r="CU4" s="685"/>
      <c r="CV4" s="685"/>
      <c r="CW4" s="685"/>
      <c r="CX4" s="685"/>
      <c r="CY4" s="685"/>
      <c r="CZ4" s="685"/>
      <c r="DA4" s="685"/>
      <c r="DB4" s="685"/>
      <c r="DC4" s="685"/>
      <c r="DD4" s="685"/>
      <c r="DE4" s="685"/>
      <c r="DF4" s="685"/>
      <c r="DG4" s="685"/>
      <c r="DH4" s="685"/>
      <c r="DI4" s="685"/>
      <c r="DJ4" s="685"/>
      <c r="DK4" s="685"/>
      <c r="DL4" s="685"/>
      <c r="DM4" s="685"/>
      <c r="DN4" s="685"/>
      <c r="DO4" s="685"/>
      <c r="DP4" s="685"/>
      <c r="DQ4" s="685"/>
      <c r="DR4" s="685"/>
      <c r="DS4" s="685"/>
      <c r="DT4" s="685"/>
      <c r="DU4" s="685"/>
      <c r="DV4" s="685"/>
      <c r="DW4" s="685"/>
      <c r="DX4" s="685"/>
      <c r="DY4" s="685"/>
      <c r="DZ4" s="685"/>
      <c r="EA4" s="685"/>
      <c r="EB4" s="685"/>
      <c r="EC4" s="685"/>
      <c r="ED4" s="685"/>
      <c r="EE4" s="685"/>
      <c r="EF4" s="685"/>
      <c r="EG4" s="685"/>
      <c r="EH4" s="685"/>
      <c r="EI4" s="685"/>
      <c r="EJ4" s="685"/>
      <c r="EK4" s="685"/>
      <c r="EL4" s="685"/>
    </row>
    <row r="5" spans="1:142" ht="28.9" customHeight="1">
      <c r="B5" s="1"/>
      <c r="C5" s="1"/>
      <c r="D5" s="950" t="s">
        <v>1843</v>
      </c>
      <c r="E5" s="951"/>
      <c r="F5" s="951"/>
      <c r="G5" s="951"/>
      <c r="H5" s="951"/>
      <c r="I5" s="951"/>
      <c r="J5" s="951"/>
      <c r="K5" s="951"/>
      <c r="L5" s="951"/>
      <c r="M5" s="951"/>
      <c r="N5" s="951"/>
      <c r="O5" s="951"/>
      <c r="P5" s="951"/>
      <c r="Q5" s="951"/>
      <c r="R5" s="951"/>
      <c r="S5" s="952"/>
      <c r="U5" s="855" t="s">
        <v>180</v>
      </c>
      <c r="V5" s="856"/>
    </row>
    <row r="6" spans="1:142" ht="14.5" customHeight="1">
      <c r="B6" s="1"/>
      <c r="C6" s="1"/>
      <c r="D6" s="946" t="s">
        <v>1869</v>
      </c>
      <c r="E6" s="973" t="s">
        <v>1844</v>
      </c>
      <c r="F6" s="974"/>
      <c r="G6" s="974"/>
      <c r="H6" s="974"/>
      <c r="I6" s="975"/>
      <c r="J6" s="973" t="s">
        <v>1845</v>
      </c>
      <c r="K6" s="974"/>
      <c r="L6" s="974"/>
      <c r="M6" s="974"/>
      <c r="N6" s="975"/>
      <c r="O6" s="973" t="s">
        <v>1846</v>
      </c>
      <c r="P6" s="974"/>
      <c r="Q6" s="974"/>
      <c r="R6" s="974"/>
      <c r="S6" s="975"/>
      <c r="U6" s="857"/>
      <c r="V6" s="858"/>
    </row>
    <row r="7" spans="1:142" ht="33.65" customHeight="1">
      <c r="B7" s="1"/>
      <c r="C7" s="1"/>
      <c r="D7" s="946"/>
      <c r="E7" s="950" t="s">
        <v>1870</v>
      </c>
      <c r="F7" s="951"/>
      <c r="G7" s="951"/>
      <c r="H7" s="951"/>
      <c r="I7" s="952"/>
      <c r="J7" s="950" t="s">
        <v>1870</v>
      </c>
      <c r="K7" s="951"/>
      <c r="L7" s="951"/>
      <c r="M7" s="951"/>
      <c r="N7" s="952"/>
      <c r="O7" s="950" t="s">
        <v>1870</v>
      </c>
      <c r="P7" s="951"/>
      <c r="Q7" s="951"/>
      <c r="R7" s="951"/>
      <c r="S7" s="952"/>
    </row>
    <row r="8" spans="1:142" ht="33.65" customHeight="1">
      <c r="B8" s="1"/>
      <c r="C8" s="1"/>
      <c r="D8" s="946"/>
      <c r="E8" s="711"/>
      <c r="F8" s="950" t="s">
        <v>1871</v>
      </c>
      <c r="G8" s="951"/>
      <c r="H8" s="951"/>
      <c r="I8" s="952"/>
      <c r="J8" s="712"/>
      <c r="K8" s="950" t="s">
        <v>1871</v>
      </c>
      <c r="L8" s="951"/>
      <c r="M8" s="951"/>
      <c r="N8" s="952"/>
      <c r="O8" s="712"/>
      <c r="P8" s="950" t="s">
        <v>1871</v>
      </c>
      <c r="Q8" s="951"/>
      <c r="R8" s="951"/>
      <c r="S8" s="952"/>
    </row>
    <row r="9" spans="1:142" ht="40.5">
      <c r="B9" s="713" t="str">
        <f>'Template 6'!B5</f>
        <v>At 31 December 2024</v>
      </c>
      <c r="C9" s="1"/>
      <c r="D9" s="968"/>
      <c r="E9" s="714"/>
      <c r="F9" s="475"/>
      <c r="G9" s="473" t="s">
        <v>1848</v>
      </c>
      <c r="H9" s="473" t="s">
        <v>1849</v>
      </c>
      <c r="I9" s="473" t="s">
        <v>1850</v>
      </c>
      <c r="J9" s="475"/>
      <c r="K9" s="475"/>
      <c r="L9" s="473" t="s">
        <v>1848</v>
      </c>
      <c r="M9" s="473" t="s">
        <v>1851</v>
      </c>
      <c r="N9" s="473" t="s">
        <v>1850</v>
      </c>
      <c r="O9" s="475"/>
      <c r="P9" s="475"/>
      <c r="Q9" s="473" t="s">
        <v>1848</v>
      </c>
      <c r="R9" s="473" t="s">
        <v>1852</v>
      </c>
      <c r="S9" s="473" t="s">
        <v>1850</v>
      </c>
    </row>
    <row r="10" spans="1:142" s="715" customFormat="1">
      <c r="B10" s="716"/>
      <c r="C10" s="717" t="s">
        <v>1872</v>
      </c>
      <c r="D10" s="718"/>
      <c r="E10" s="719"/>
      <c r="F10" s="720"/>
      <c r="G10" s="720"/>
      <c r="H10" s="720"/>
      <c r="I10" s="720"/>
      <c r="J10" s="720"/>
      <c r="K10" s="720"/>
      <c r="L10" s="720"/>
      <c r="M10" s="720"/>
      <c r="N10" s="720"/>
      <c r="O10" s="720"/>
      <c r="P10" s="720"/>
      <c r="Q10" s="720"/>
      <c r="R10" s="720"/>
      <c r="S10" s="721"/>
      <c r="T10" s="685"/>
      <c r="U10" s="685"/>
      <c r="V10" s="685"/>
      <c r="W10" s="685"/>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85"/>
      <c r="BC10" s="685"/>
      <c r="BD10" s="685"/>
      <c r="BE10" s="685"/>
      <c r="BF10" s="685"/>
      <c r="BG10" s="685"/>
      <c r="BH10" s="685"/>
      <c r="BI10" s="685"/>
      <c r="BJ10" s="685"/>
      <c r="BK10" s="685"/>
      <c r="BL10" s="685"/>
      <c r="BM10" s="685"/>
      <c r="BN10" s="685"/>
      <c r="BO10" s="685"/>
      <c r="BP10" s="685"/>
      <c r="BQ10" s="685"/>
      <c r="BR10" s="685"/>
      <c r="BS10" s="685"/>
      <c r="BT10" s="685"/>
      <c r="BU10" s="685"/>
      <c r="BV10" s="685"/>
      <c r="BW10" s="685"/>
      <c r="BX10" s="685"/>
      <c r="BY10" s="685"/>
      <c r="BZ10" s="685"/>
      <c r="CA10" s="685"/>
      <c r="CB10" s="685"/>
      <c r="CC10" s="685"/>
      <c r="CD10" s="685"/>
      <c r="CE10" s="685"/>
      <c r="CF10" s="685"/>
      <c r="CG10" s="685"/>
      <c r="CH10" s="685"/>
      <c r="CI10" s="685"/>
      <c r="CJ10" s="685"/>
      <c r="CK10" s="685"/>
      <c r="CL10" s="685"/>
      <c r="CM10" s="685"/>
      <c r="CN10" s="685"/>
      <c r="CO10" s="685"/>
      <c r="CP10" s="685"/>
      <c r="CQ10" s="685"/>
      <c r="CR10" s="685"/>
      <c r="CS10" s="685"/>
      <c r="CT10" s="685"/>
      <c r="CU10" s="685"/>
      <c r="CV10" s="685"/>
      <c r="CW10" s="685"/>
      <c r="CX10" s="685"/>
      <c r="CY10" s="685"/>
      <c r="CZ10" s="685"/>
      <c r="DA10" s="685"/>
      <c r="DB10" s="685"/>
      <c r="DC10" s="685"/>
      <c r="DD10" s="685"/>
      <c r="DE10" s="685"/>
      <c r="DF10" s="685"/>
      <c r="DG10" s="685"/>
      <c r="DH10" s="685"/>
      <c r="DI10" s="685"/>
      <c r="DJ10" s="685"/>
      <c r="DK10" s="685"/>
      <c r="DL10" s="685"/>
      <c r="DM10" s="685"/>
      <c r="DN10" s="685"/>
      <c r="DO10" s="685"/>
      <c r="DP10" s="685"/>
      <c r="DQ10" s="685"/>
      <c r="DR10" s="685"/>
      <c r="DS10" s="685"/>
      <c r="DT10" s="685"/>
      <c r="DU10" s="685"/>
      <c r="DV10" s="685"/>
      <c r="DW10" s="685"/>
      <c r="DX10" s="685"/>
      <c r="DY10" s="685"/>
      <c r="DZ10" s="685"/>
      <c r="EA10" s="685"/>
      <c r="EB10" s="685"/>
      <c r="EC10" s="685"/>
      <c r="ED10" s="685"/>
      <c r="EE10" s="685"/>
      <c r="EF10" s="685"/>
      <c r="EG10" s="685"/>
      <c r="EH10" s="685"/>
      <c r="EI10" s="685"/>
      <c r="EJ10" s="685"/>
      <c r="EK10" s="685"/>
      <c r="EL10" s="685"/>
    </row>
    <row r="11" spans="1:142" ht="27">
      <c r="B11" s="722">
        <v>1</v>
      </c>
      <c r="C11" s="723" t="s">
        <v>1853</v>
      </c>
      <c r="D11" s="724">
        <v>66538.633942</v>
      </c>
      <c r="E11" s="724">
        <v>22605.022162107201</v>
      </c>
      <c r="F11" s="724">
        <v>1664.1435617641</v>
      </c>
      <c r="G11" s="689">
        <v>0</v>
      </c>
      <c r="H11" s="689">
        <v>2.5185027300000003E-2</v>
      </c>
      <c r="I11" s="689">
        <v>0.55407060060000002</v>
      </c>
      <c r="J11" s="689">
        <v>0</v>
      </c>
      <c r="K11" s="689">
        <v>0</v>
      </c>
      <c r="L11" s="689">
        <v>0</v>
      </c>
      <c r="M11" s="689">
        <v>0</v>
      </c>
      <c r="N11" s="689">
        <v>0</v>
      </c>
      <c r="O11" s="724">
        <v>22605.022162107201</v>
      </c>
      <c r="P11" s="724">
        <v>1664.1435617641</v>
      </c>
      <c r="Q11" s="689">
        <v>0</v>
      </c>
      <c r="R11" s="689">
        <v>0</v>
      </c>
      <c r="S11" s="689">
        <v>0</v>
      </c>
    </row>
    <row r="12" spans="1:142">
      <c r="B12" s="722">
        <v>2</v>
      </c>
      <c r="C12" s="725" t="s">
        <v>1873</v>
      </c>
      <c r="D12" s="726">
        <v>33527.510626999996</v>
      </c>
      <c r="E12" s="726">
        <v>3050.0511071072006</v>
      </c>
      <c r="F12" s="724">
        <v>275.8756917641</v>
      </c>
      <c r="G12" s="690">
        <v>0</v>
      </c>
      <c r="H12" s="690">
        <v>2.5185027300000003E-2</v>
      </c>
      <c r="I12" s="690">
        <v>0.55407060060000002</v>
      </c>
      <c r="J12" s="690">
        <v>0</v>
      </c>
      <c r="K12" s="690">
        <v>0</v>
      </c>
      <c r="L12" s="690">
        <v>0</v>
      </c>
      <c r="M12" s="690">
        <v>0</v>
      </c>
      <c r="N12" s="690">
        <v>0</v>
      </c>
      <c r="O12" s="726">
        <v>3050.0511071072006</v>
      </c>
      <c r="P12" s="726">
        <v>0</v>
      </c>
      <c r="Q12" s="690">
        <v>0</v>
      </c>
      <c r="R12" s="690">
        <v>0</v>
      </c>
      <c r="S12" s="690">
        <v>0</v>
      </c>
    </row>
    <row r="13" spans="1:142">
      <c r="B13" s="722">
        <v>3</v>
      </c>
      <c r="C13" s="693" t="s">
        <v>207</v>
      </c>
      <c r="D13" s="726">
        <v>15369.374702000001</v>
      </c>
      <c r="E13" s="726">
        <v>3050.0511071072006</v>
      </c>
      <c r="F13" s="724">
        <v>275.8756917641</v>
      </c>
      <c r="G13" s="690">
        <v>0</v>
      </c>
      <c r="H13" s="690">
        <v>2.5185027300000003E-2</v>
      </c>
      <c r="I13" s="690">
        <v>0.55407060060000002</v>
      </c>
      <c r="J13" s="690">
        <v>0</v>
      </c>
      <c r="K13" s="690">
        <v>0</v>
      </c>
      <c r="L13" s="690">
        <v>0</v>
      </c>
      <c r="M13" s="690">
        <v>0</v>
      </c>
      <c r="N13" s="690">
        <v>0</v>
      </c>
      <c r="O13" s="726">
        <v>3050.0511071072006</v>
      </c>
      <c r="P13" s="726">
        <v>0</v>
      </c>
      <c r="Q13" s="690">
        <v>0</v>
      </c>
      <c r="R13" s="690">
        <v>0</v>
      </c>
      <c r="S13" s="690">
        <v>0</v>
      </c>
    </row>
    <row r="14" spans="1:142">
      <c r="B14" s="722">
        <v>4</v>
      </c>
      <c r="C14" s="694" t="s">
        <v>86</v>
      </c>
      <c r="D14" s="726">
        <v>1343.3518590000001</v>
      </c>
      <c r="E14" s="726">
        <v>369.41684374039994</v>
      </c>
      <c r="F14" s="724">
        <v>29.3850123044</v>
      </c>
      <c r="G14" s="690">
        <v>0</v>
      </c>
      <c r="H14" s="690">
        <v>0</v>
      </c>
      <c r="I14" s="690">
        <v>0</v>
      </c>
      <c r="J14" s="690">
        <v>0</v>
      </c>
      <c r="K14" s="690">
        <v>0</v>
      </c>
      <c r="L14" s="690">
        <v>0</v>
      </c>
      <c r="M14" s="690">
        <v>0</v>
      </c>
      <c r="N14" s="690">
        <v>0</v>
      </c>
      <c r="O14" s="726">
        <v>369.41684374039994</v>
      </c>
      <c r="P14" s="726">
        <v>0</v>
      </c>
      <c r="Q14" s="690">
        <v>0</v>
      </c>
      <c r="R14" s="690">
        <v>0</v>
      </c>
      <c r="S14" s="690">
        <v>0</v>
      </c>
    </row>
    <row r="15" spans="1:142">
      <c r="B15" s="722">
        <v>5</v>
      </c>
      <c r="C15" s="694" t="s">
        <v>1874</v>
      </c>
      <c r="D15" s="726">
        <v>13200.467113000001</v>
      </c>
      <c r="E15" s="726">
        <v>2680.6342633668005</v>
      </c>
      <c r="F15" s="724">
        <v>246.4906794597</v>
      </c>
      <c r="G15" s="687">
        <v>0</v>
      </c>
      <c r="H15" s="687">
        <v>2.5185027300000003E-2</v>
      </c>
      <c r="I15" s="687">
        <v>0.55407060060000002</v>
      </c>
      <c r="J15" s="687">
        <v>0</v>
      </c>
      <c r="K15" s="687">
        <v>0</v>
      </c>
      <c r="L15" s="687">
        <v>0</v>
      </c>
      <c r="M15" s="687">
        <v>0</v>
      </c>
      <c r="N15" s="687">
        <v>0</v>
      </c>
      <c r="O15" s="727">
        <v>0</v>
      </c>
      <c r="P15" s="727">
        <v>0</v>
      </c>
      <c r="Q15" s="687">
        <v>0</v>
      </c>
      <c r="R15" s="687">
        <v>0</v>
      </c>
      <c r="S15" s="687">
        <v>0</v>
      </c>
    </row>
    <row r="16" spans="1:142">
      <c r="B16" s="722">
        <v>6</v>
      </c>
      <c r="C16" s="694" t="s">
        <v>1645</v>
      </c>
      <c r="D16" s="726">
        <v>825.55573000000004</v>
      </c>
      <c r="E16" s="726">
        <v>0</v>
      </c>
      <c r="F16" s="724">
        <v>0</v>
      </c>
      <c r="G16" s="696"/>
      <c r="H16" s="690">
        <v>0</v>
      </c>
      <c r="I16" s="690">
        <v>0</v>
      </c>
      <c r="J16" s="690">
        <v>0</v>
      </c>
      <c r="K16" s="690">
        <v>0</v>
      </c>
      <c r="L16" s="696"/>
      <c r="M16" s="690">
        <v>0</v>
      </c>
      <c r="N16" s="690">
        <v>0</v>
      </c>
      <c r="O16" s="726">
        <v>0</v>
      </c>
      <c r="P16" s="726">
        <v>0</v>
      </c>
      <c r="Q16" s="696"/>
      <c r="R16" s="690">
        <v>0</v>
      </c>
      <c r="S16" s="690">
        <v>0</v>
      </c>
    </row>
    <row r="17" spans="2:142">
      <c r="B17" s="722">
        <v>7</v>
      </c>
      <c r="C17" s="693" t="s">
        <v>208</v>
      </c>
      <c r="D17" s="726">
        <v>18158.135924999999</v>
      </c>
      <c r="E17" s="726">
        <v>0</v>
      </c>
      <c r="F17" s="724">
        <v>0</v>
      </c>
      <c r="G17" s="690">
        <v>0</v>
      </c>
      <c r="H17" s="690">
        <v>0</v>
      </c>
      <c r="I17" s="690">
        <v>0</v>
      </c>
      <c r="J17" s="690">
        <v>0</v>
      </c>
      <c r="K17" s="690">
        <v>0</v>
      </c>
      <c r="L17" s="690">
        <v>0</v>
      </c>
      <c r="M17" s="690">
        <v>0</v>
      </c>
      <c r="N17" s="690">
        <v>0</v>
      </c>
      <c r="O17" s="726">
        <v>0</v>
      </c>
      <c r="P17" s="726">
        <v>0</v>
      </c>
      <c r="Q17" s="690">
        <v>0</v>
      </c>
      <c r="R17" s="690">
        <v>0</v>
      </c>
      <c r="S17" s="690">
        <v>0</v>
      </c>
    </row>
    <row r="18" spans="2:142">
      <c r="B18" s="722">
        <v>8</v>
      </c>
      <c r="C18" s="694" t="s">
        <v>1875</v>
      </c>
      <c r="D18" s="726">
        <v>0</v>
      </c>
      <c r="E18" s="726">
        <v>0</v>
      </c>
      <c r="F18" s="724">
        <v>0</v>
      </c>
      <c r="G18" s="690">
        <v>0</v>
      </c>
      <c r="H18" s="690">
        <v>0</v>
      </c>
      <c r="I18" s="690">
        <v>0</v>
      </c>
      <c r="J18" s="690">
        <v>0</v>
      </c>
      <c r="K18" s="690">
        <v>0</v>
      </c>
      <c r="L18" s="690">
        <v>0</v>
      </c>
      <c r="M18" s="690">
        <v>0</v>
      </c>
      <c r="N18" s="690">
        <v>0</v>
      </c>
      <c r="O18" s="726">
        <v>0</v>
      </c>
      <c r="P18" s="726">
        <v>0</v>
      </c>
      <c r="Q18" s="690">
        <v>0</v>
      </c>
      <c r="R18" s="690">
        <v>0</v>
      </c>
      <c r="S18" s="690">
        <v>0</v>
      </c>
    </row>
    <row r="19" spans="2:142">
      <c r="B19" s="722">
        <v>9</v>
      </c>
      <c r="C19" s="695" t="s">
        <v>86</v>
      </c>
      <c r="D19" s="726">
        <v>17346.771384</v>
      </c>
      <c r="E19" s="726">
        <v>0</v>
      </c>
      <c r="F19" s="724">
        <v>0</v>
      </c>
      <c r="G19" s="690">
        <v>0</v>
      </c>
      <c r="H19" s="690">
        <v>0</v>
      </c>
      <c r="I19" s="690">
        <v>0</v>
      </c>
      <c r="J19" s="690">
        <v>0</v>
      </c>
      <c r="K19" s="690">
        <v>0</v>
      </c>
      <c r="L19" s="690">
        <v>0</v>
      </c>
      <c r="M19" s="690">
        <v>0</v>
      </c>
      <c r="N19" s="690">
        <v>0</v>
      </c>
      <c r="O19" s="726">
        <v>0</v>
      </c>
      <c r="P19" s="726">
        <v>0</v>
      </c>
      <c r="Q19" s="690">
        <v>0</v>
      </c>
      <c r="R19" s="690">
        <v>0</v>
      </c>
      <c r="S19" s="690">
        <v>0</v>
      </c>
    </row>
    <row r="20" spans="2:142" s="715" customFormat="1">
      <c r="B20" s="722">
        <v>10</v>
      </c>
      <c r="C20" s="728" t="s">
        <v>1874</v>
      </c>
      <c r="D20" s="727">
        <v>0</v>
      </c>
      <c r="E20" s="727">
        <v>0</v>
      </c>
      <c r="F20" s="724">
        <v>0</v>
      </c>
      <c r="G20" s="687">
        <v>0</v>
      </c>
      <c r="H20" s="687">
        <v>0</v>
      </c>
      <c r="I20" s="687">
        <v>0</v>
      </c>
      <c r="J20" s="687">
        <v>0</v>
      </c>
      <c r="K20" s="687">
        <v>0</v>
      </c>
      <c r="L20" s="687">
        <v>0</v>
      </c>
      <c r="M20" s="687">
        <v>0</v>
      </c>
      <c r="N20" s="687">
        <v>0</v>
      </c>
      <c r="O20" s="727">
        <v>0</v>
      </c>
      <c r="P20" s="727">
        <v>0</v>
      </c>
      <c r="Q20" s="687">
        <v>0</v>
      </c>
      <c r="R20" s="687">
        <v>0</v>
      </c>
      <c r="S20" s="687">
        <v>0</v>
      </c>
      <c r="T20" s="685"/>
      <c r="U20" s="685"/>
      <c r="V20" s="685"/>
      <c r="W20" s="685"/>
      <c r="X20" s="685"/>
      <c r="Y20" s="685"/>
      <c r="Z20" s="685"/>
      <c r="AA20" s="685"/>
      <c r="AB20" s="685"/>
      <c r="AC20" s="685"/>
      <c r="AD20" s="685"/>
      <c r="AE20" s="685"/>
      <c r="AF20" s="685"/>
      <c r="AG20" s="685"/>
      <c r="AH20" s="685"/>
      <c r="AI20" s="685"/>
      <c r="AJ20" s="685"/>
      <c r="AK20" s="685"/>
      <c r="AL20" s="685"/>
      <c r="AM20" s="685"/>
      <c r="AN20" s="685"/>
      <c r="AO20" s="685"/>
      <c r="AP20" s="685"/>
      <c r="AQ20" s="685"/>
      <c r="AR20" s="685"/>
      <c r="AS20" s="685"/>
      <c r="AT20" s="685"/>
      <c r="AU20" s="685"/>
      <c r="AV20" s="685"/>
      <c r="AW20" s="685"/>
      <c r="AX20" s="685"/>
      <c r="AY20" s="685"/>
      <c r="AZ20" s="685"/>
      <c r="BA20" s="685"/>
      <c r="BB20" s="685"/>
      <c r="BC20" s="685"/>
      <c r="BD20" s="685"/>
      <c r="BE20" s="685"/>
      <c r="BF20" s="685"/>
      <c r="BG20" s="685"/>
      <c r="BH20" s="685"/>
      <c r="BI20" s="685"/>
      <c r="BJ20" s="685"/>
      <c r="BK20" s="685"/>
      <c r="BL20" s="685"/>
      <c r="BM20" s="685"/>
      <c r="BN20" s="685"/>
      <c r="BO20" s="685"/>
      <c r="BP20" s="685"/>
      <c r="BQ20" s="685"/>
      <c r="BR20" s="685"/>
      <c r="BS20" s="685"/>
      <c r="BT20" s="685"/>
      <c r="BU20" s="685"/>
      <c r="BV20" s="685"/>
      <c r="BW20" s="685"/>
      <c r="BX20" s="685"/>
      <c r="BY20" s="685"/>
      <c r="BZ20" s="685"/>
      <c r="CA20" s="685"/>
      <c r="CB20" s="685"/>
      <c r="CC20" s="685"/>
      <c r="CD20" s="685"/>
      <c r="CE20" s="685"/>
      <c r="CF20" s="685"/>
      <c r="CG20" s="685"/>
      <c r="CH20" s="685"/>
      <c r="CI20" s="685"/>
      <c r="CJ20" s="685"/>
      <c r="CK20" s="685"/>
      <c r="CL20" s="685"/>
      <c r="CM20" s="685"/>
      <c r="CN20" s="685"/>
      <c r="CO20" s="685"/>
      <c r="CP20" s="685"/>
      <c r="CQ20" s="685"/>
      <c r="CR20" s="685"/>
      <c r="CS20" s="685"/>
      <c r="CT20" s="685"/>
      <c r="CU20" s="685"/>
      <c r="CV20" s="685"/>
      <c r="CW20" s="685"/>
      <c r="CX20" s="685"/>
      <c r="CY20" s="685"/>
      <c r="CZ20" s="685"/>
      <c r="DA20" s="685"/>
      <c r="DB20" s="685"/>
      <c r="DC20" s="685"/>
      <c r="DD20" s="685"/>
      <c r="DE20" s="685"/>
      <c r="DF20" s="685"/>
      <c r="DG20" s="685"/>
      <c r="DH20" s="685"/>
      <c r="DI20" s="685"/>
      <c r="DJ20" s="685"/>
      <c r="DK20" s="685"/>
      <c r="DL20" s="685"/>
      <c r="DM20" s="685"/>
      <c r="DN20" s="685"/>
      <c r="DO20" s="685"/>
      <c r="DP20" s="685"/>
      <c r="DQ20" s="685"/>
      <c r="DR20" s="685"/>
      <c r="DS20" s="685"/>
      <c r="DT20" s="685"/>
      <c r="DU20" s="685"/>
      <c r="DV20" s="685"/>
      <c r="DW20" s="685"/>
      <c r="DX20" s="685"/>
      <c r="DY20" s="685"/>
      <c r="DZ20" s="685"/>
      <c r="EA20" s="685"/>
      <c r="EB20" s="685"/>
      <c r="EC20" s="685"/>
      <c r="ED20" s="685"/>
      <c r="EE20" s="685"/>
      <c r="EF20" s="685"/>
      <c r="EG20" s="685"/>
      <c r="EH20" s="685"/>
      <c r="EI20" s="685"/>
      <c r="EJ20" s="685"/>
      <c r="EK20" s="685"/>
      <c r="EL20" s="685"/>
    </row>
    <row r="21" spans="2:142">
      <c r="B21" s="722">
        <v>11</v>
      </c>
      <c r="C21" s="695" t="s">
        <v>1645</v>
      </c>
      <c r="D21" s="726">
        <v>811.36454100000003</v>
      </c>
      <c r="E21" s="726">
        <v>0</v>
      </c>
      <c r="F21" s="724">
        <v>0</v>
      </c>
      <c r="G21" s="696"/>
      <c r="H21" s="690">
        <v>0</v>
      </c>
      <c r="I21" s="690">
        <v>0</v>
      </c>
      <c r="J21" s="690">
        <v>0</v>
      </c>
      <c r="K21" s="690">
        <v>0</v>
      </c>
      <c r="L21" s="696"/>
      <c r="M21" s="690">
        <v>0</v>
      </c>
      <c r="N21" s="690">
        <v>0</v>
      </c>
      <c r="O21" s="726">
        <v>0</v>
      </c>
      <c r="P21" s="726">
        <v>0</v>
      </c>
      <c r="Q21" s="696"/>
      <c r="R21" s="690">
        <v>0</v>
      </c>
      <c r="S21" s="690">
        <v>0</v>
      </c>
    </row>
    <row r="22" spans="2:142">
      <c r="B22" s="722">
        <v>12</v>
      </c>
      <c r="C22" s="694" t="s">
        <v>1877</v>
      </c>
      <c r="D22" s="726">
        <v>0</v>
      </c>
      <c r="E22" s="726">
        <v>0</v>
      </c>
      <c r="F22" s="724">
        <v>0</v>
      </c>
      <c r="G22" s="690">
        <v>0</v>
      </c>
      <c r="H22" s="690">
        <v>0</v>
      </c>
      <c r="I22" s="690">
        <v>0</v>
      </c>
      <c r="J22" s="690">
        <v>0</v>
      </c>
      <c r="K22" s="690">
        <v>0</v>
      </c>
      <c r="L22" s="690">
        <v>0</v>
      </c>
      <c r="M22" s="690">
        <v>0</v>
      </c>
      <c r="N22" s="690">
        <v>0</v>
      </c>
      <c r="O22" s="726">
        <v>0</v>
      </c>
      <c r="P22" s="726">
        <v>0</v>
      </c>
      <c r="Q22" s="690">
        <v>0</v>
      </c>
      <c r="R22" s="690">
        <v>0</v>
      </c>
      <c r="S22" s="690">
        <v>0</v>
      </c>
    </row>
    <row r="23" spans="2:142">
      <c r="B23" s="722">
        <v>13</v>
      </c>
      <c r="C23" s="695" t="s">
        <v>86</v>
      </c>
      <c r="D23" s="726">
        <v>0</v>
      </c>
      <c r="E23" s="726">
        <v>0</v>
      </c>
      <c r="F23" s="724">
        <v>0</v>
      </c>
      <c r="G23" s="690">
        <v>0</v>
      </c>
      <c r="H23" s="690">
        <v>0</v>
      </c>
      <c r="I23" s="690">
        <v>0</v>
      </c>
      <c r="J23" s="690">
        <v>0</v>
      </c>
      <c r="K23" s="690">
        <v>0</v>
      </c>
      <c r="L23" s="690">
        <v>0</v>
      </c>
      <c r="M23" s="690">
        <v>0</v>
      </c>
      <c r="N23" s="690">
        <v>0</v>
      </c>
      <c r="O23" s="726">
        <v>0</v>
      </c>
      <c r="P23" s="726">
        <v>0</v>
      </c>
      <c r="Q23" s="690">
        <v>0</v>
      </c>
      <c r="R23" s="690">
        <v>0</v>
      </c>
      <c r="S23" s="690">
        <v>0</v>
      </c>
    </row>
    <row r="24" spans="2:142" s="715" customFormat="1">
      <c r="B24" s="722">
        <v>14</v>
      </c>
      <c r="C24" s="728" t="s">
        <v>1874</v>
      </c>
      <c r="D24" s="727">
        <v>0</v>
      </c>
      <c r="E24" s="727">
        <v>0</v>
      </c>
      <c r="F24" s="724">
        <v>0</v>
      </c>
      <c r="G24" s="687">
        <v>0</v>
      </c>
      <c r="H24" s="687">
        <v>0</v>
      </c>
      <c r="I24" s="687">
        <v>0</v>
      </c>
      <c r="J24" s="687">
        <v>0</v>
      </c>
      <c r="K24" s="687">
        <v>0</v>
      </c>
      <c r="L24" s="687">
        <v>0</v>
      </c>
      <c r="M24" s="687">
        <v>0</v>
      </c>
      <c r="N24" s="687">
        <v>0</v>
      </c>
      <c r="O24" s="727">
        <v>0</v>
      </c>
      <c r="P24" s="727">
        <v>0</v>
      </c>
      <c r="Q24" s="687">
        <v>0</v>
      </c>
      <c r="R24" s="687">
        <v>0</v>
      </c>
      <c r="S24" s="687">
        <v>0</v>
      </c>
      <c r="T24" s="685"/>
      <c r="U24" s="685"/>
      <c r="V24" s="685"/>
      <c r="W24" s="685"/>
      <c r="X24" s="685"/>
      <c r="Y24" s="685"/>
      <c r="Z24" s="685"/>
      <c r="AA24" s="685"/>
      <c r="AB24" s="685"/>
      <c r="AC24" s="685"/>
      <c r="AD24" s="685"/>
      <c r="AE24" s="685"/>
      <c r="AF24" s="685"/>
      <c r="AG24" s="685"/>
      <c r="AH24" s="685"/>
      <c r="AI24" s="685"/>
      <c r="AJ24" s="685"/>
      <c r="AK24" s="685"/>
      <c r="AL24" s="685"/>
      <c r="AM24" s="685"/>
      <c r="AN24" s="685"/>
      <c r="AO24" s="685"/>
      <c r="AP24" s="685"/>
      <c r="AQ24" s="685"/>
      <c r="AR24" s="685"/>
      <c r="AS24" s="685"/>
      <c r="AT24" s="685"/>
      <c r="AU24" s="685"/>
      <c r="AV24" s="685"/>
      <c r="AW24" s="685"/>
      <c r="AX24" s="685"/>
      <c r="AY24" s="685"/>
      <c r="AZ24" s="685"/>
      <c r="BA24" s="685"/>
      <c r="BB24" s="685"/>
      <c r="BC24" s="685"/>
      <c r="BD24" s="685"/>
      <c r="BE24" s="685"/>
      <c r="BF24" s="685"/>
      <c r="BG24" s="685"/>
      <c r="BH24" s="685"/>
      <c r="BI24" s="685"/>
      <c r="BJ24" s="685"/>
      <c r="BK24" s="685"/>
      <c r="BL24" s="685"/>
      <c r="BM24" s="685"/>
      <c r="BN24" s="685"/>
      <c r="BO24" s="685"/>
      <c r="BP24" s="685"/>
      <c r="BQ24" s="685"/>
      <c r="BR24" s="685"/>
      <c r="BS24" s="685"/>
      <c r="BT24" s="685"/>
      <c r="BU24" s="685"/>
      <c r="BV24" s="685"/>
      <c r="BW24" s="685"/>
      <c r="BX24" s="685"/>
      <c r="BY24" s="685"/>
      <c r="BZ24" s="685"/>
      <c r="CA24" s="685"/>
      <c r="CB24" s="685"/>
      <c r="CC24" s="685"/>
      <c r="CD24" s="685"/>
      <c r="CE24" s="685"/>
      <c r="CF24" s="685"/>
      <c r="CG24" s="685"/>
      <c r="CH24" s="685"/>
      <c r="CI24" s="685"/>
      <c r="CJ24" s="685"/>
      <c r="CK24" s="685"/>
      <c r="CL24" s="685"/>
      <c r="CM24" s="685"/>
      <c r="CN24" s="685"/>
      <c r="CO24" s="685"/>
      <c r="CP24" s="685"/>
      <c r="CQ24" s="685"/>
      <c r="CR24" s="685"/>
      <c r="CS24" s="685"/>
      <c r="CT24" s="685"/>
      <c r="CU24" s="685"/>
      <c r="CV24" s="685"/>
      <c r="CW24" s="685"/>
      <c r="CX24" s="685"/>
      <c r="CY24" s="685"/>
      <c r="CZ24" s="685"/>
      <c r="DA24" s="685"/>
      <c r="DB24" s="685"/>
      <c r="DC24" s="685"/>
      <c r="DD24" s="685"/>
      <c r="DE24" s="685"/>
      <c r="DF24" s="685"/>
      <c r="DG24" s="685"/>
      <c r="DH24" s="685"/>
      <c r="DI24" s="685"/>
      <c r="DJ24" s="685"/>
      <c r="DK24" s="685"/>
      <c r="DL24" s="685"/>
      <c r="DM24" s="685"/>
      <c r="DN24" s="685"/>
      <c r="DO24" s="685"/>
      <c r="DP24" s="685"/>
      <c r="DQ24" s="685"/>
      <c r="DR24" s="685"/>
      <c r="DS24" s="685"/>
      <c r="DT24" s="685"/>
      <c r="DU24" s="685"/>
      <c r="DV24" s="685"/>
      <c r="DW24" s="685"/>
      <c r="DX24" s="685"/>
      <c r="DY24" s="685"/>
      <c r="DZ24" s="685"/>
      <c r="EA24" s="685"/>
      <c r="EB24" s="685"/>
      <c r="EC24" s="685"/>
      <c r="ED24" s="685"/>
      <c r="EE24" s="685"/>
      <c r="EF24" s="685"/>
      <c r="EG24" s="685"/>
      <c r="EH24" s="685"/>
      <c r="EI24" s="685"/>
      <c r="EJ24" s="685"/>
      <c r="EK24" s="685"/>
      <c r="EL24" s="685"/>
    </row>
    <row r="25" spans="2:142">
      <c r="B25" s="722">
        <v>15</v>
      </c>
      <c r="C25" s="695" t="s">
        <v>1645</v>
      </c>
      <c r="D25" s="726">
        <v>0</v>
      </c>
      <c r="E25" s="726">
        <v>0</v>
      </c>
      <c r="F25" s="724">
        <v>0</v>
      </c>
      <c r="G25" s="696">
        <v>0</v>
      </c>
      <c r="H25" s="690">
        <v>0</v>
      </c>
      <c r="I25" s="690">
        <v>0</v>
      </c>
      <c r="J25" s="690">
        <v>0</v>
      </c>
      <c r="K25" s="690">
        <v>0</v>
      </c>
      <c r="L25" s="696"/>
      <c r="M25" s="690">
        <v>0</v>
      </c>
      <c r="N25" s="690">
        <v>0</v>
      </c>
      <c r="O25" s="726">
        <v>0</v>
      </c>
      <c r="P25" s="726">
        <v>0</v>
      </c>
      <c r="Q25" s="696"/>
      <c r="R25" s="690">
        <v>0</v>
      </c>
      <c r="S25" s="690">
        <v>0</v>
      </c>
    </row>
    <row r="26" spans="2:142">
      <c r="B26" s="722">
        <v>16</v>
      </c>
      <c r="C26" s="694" t="s">
        <v>1855</v>
      </c>
      <c r="D26" s="726">
        <v>0</v>
      </c>
      <c r="E26" s="726">
        <v>0</v>
      </c>
      <c r="F26" s="724">
        <v>0</v>
      </c>
      <c r="G26" s="690">
        <v>0</v>
      </c>
      <c r="H26" s="690">
        <v>0</v>
      </c>
      <c r="I26" s="690">
        <v>0</v>
      </c>
      <c r="J26" s="690">
        <v>0</v>
      </c>
      <c r="K26" s="690">
        <v>0</v>
      </c>
      <c r="L26" s="690">
        <v>0</v>
      </c>
      <c r="M26" s="690">
        <v>0</v>
      </c>
      <c r="N26" s="690">
        <v>0</v>
      </c>
      <c r="O26" s="726">
        <v>0</v>
      </c>
      <c r="P26" s="726">
        <v>0</v>
      </c>
      <c r="Q26" s="690">
        <v>0</v>
      </c>
      <c r="R26" s="690">
        <v>0</v>
      </c>
      <c r="S26" s="690">
        <v>0</v>
      </c>
    </row>
    <row r="27" spans="2:142">
      <c r="B27" s="722">
        <v>17</v>
      </c>
      <c r="C27" s="695" t="s">
        <v>86</v>
      </c>
      <c r="D27" s="726">
        <v>0</v>
      </c>
      <c r="E27" s="726">
        <v>0</v>
      </c>
      <c r="F27" s="724">
        <v>0</v>
      </c>
      <c r="G27" s="690">
        <v>0</v>
      </c>
      <c r="H27" s="690">
        <v>0</v>
      </c>
      <c r="I27" s="690">
        <v>0</v>
      </c>
      <c r="J27" s="690">
        <v>0</v>
      </c>
      <c r="K27" s="690">
        <v>0</v>
      </c>
      <c r="L27" s="690">
        <v>0</v>
      </c>
      <c r="M27" s="690">
        <v>0</v>
      </c>
      <c r="N27" s="690">
        <v>0</v>
      </c>
      <c r="O27" s="726">
        <v>0</v>
      </c>
      <c r="P27" s="726">
        <v>0</v>
      </c>
      <c r="Q27" s="690">
        <v>0</v>
      </c>
      <c r="R27" s="690">
        <v>0</v>
      </c>
      <c r="S27" s="690">
        <v>0</v>
      </c>
    </row>
    <row r="28" spans="2:142" s="715" customFormat="1">
      <c r="B28" s="722">
        <v>18</v>
      </c>
      <c r="C28" s="728" t="s">
        <v>1874</v>
      </c>
      <c r="D28" s="727">
        <v>0</v>
      </c>
      <c r="E28" s="727">
        <v>0</v>
      </c>
      <c r="F28" s="724">
        <v>0</v>
      </c>
      <c r="G28" s="687">
        <v>0</v>
      </c>
      <c r="H28" s="687">
        <v>0</v>
      </c>
      <c r="I28" s="687">
        <v>0</v>
      </c>
      <c r="J28" s="687">
        <v>0</v>
      </c>
      <c r="K28" s="687">
        <v>0</v>
      </c>
      <c r="L28" s="687">
        <v>0</v>
      </c>
      <c r="M28" s="687">
        <v>0</v>
      </c>
      <c r="N28" s="687">
        <v>0</v>
      </c>
      <c r="O28" s="727">
        <v>0</v>
      </c>
      <c r="P28" s="727">
        <v>0</v>
      </c>
      <c r="Q28" s="687">
        <v>0</v>
      </c>
      <c r="R28" s="687">
        <v>0</v>
      </c>
      <c r="S28" s="687">
        <v>0</v>
      </c>
      <c r="T28" s="685"/>
      <c r="U28" s="685"/>
      <c r="V28" s="685"/>
      <c r="W28" s="685"/>
      <c r="X28" s="685"/>
      <c r="Y28" s="685"/>
      <c r="Z28" s="685"/>
      <c r="AA28" s="685"/>
      <c r="AB28" s="685"/>
      <c r="AC28" s="685"/>
      <c r="AD28" s="685"/>
      <c r="AE28" s="685"/>
      <c r="AF28" s="685"/>
      <c r="AG28" s="685"/>
      <c r="AH28" s="685"/>
      <c r="AI28" s="685"/>
      <c r="AJ28" s="685"/>
      <c r="AK28" s="685"/>
      <c r="AL28" s="685"/>
      <c r="AM28" s="685"/>
      <c r="AN28" s="685"/>
      <c r="AO28" s="685"/>
      <c r="AP28" s="685"/>
      <c r="AQ28" s="685"/>
      <c r="AR28" s="685"/>
      <c r="AS28" s="685"/>
      <c r="AT28" s="685"/>
      <c r="AU28" s="685"/>
      <c r="AV28" s="685"/>
      <c r="AW28" s="685"/>
      <c r="AX28" s="685"/>
      <c r="AY28" s="685"/>
      <c r="AZ28" s="685"/>
      <c r="BA28" s="685"/>
      <c r="BB28" s="685"/>
      <c r="BC28" s="685"/>
      <c r="BD28" s="685"/>
      <c r="BE28" s="685"/>
      <c r="BF28" s="685"/>
      <c r="BG28" s="685"/>
      <c r="BH28" s="685"/>
      <c r="BI28" s="685"/>
      <c r="BJ28" s="685"/>
      <c r="BK28" s="685"/>
      <c r="BL28" s="685"/>
      <c r="BM28" s="685"/>
      <c r="BN28" s="685"/>
      <c r="BO28" s="685"/>
      <c r="BP28" s="685"/>
      <c r="BQ28" s="685"/>
      <c r="BR28" s="685"/>
      <c r="BS28" s="685"/>
      <c r="BT28" s="685"/>
      <c r="BU28" s="685"/>
      <c r="BV28" s="685"/>
      <c r="BW28" s="685"/>
      <c r="BX28" s="685"/>
      <c r="BY28" s="685"/>
      <c r="BZ28" s="685"/>
      <c r="CA28" s="685"/>
      <c r="CB28" s="685"/>
      <c r="CC28" s="685"/>
      <c r="CD28" s="685"/>
      <c r="CE28" s="685"/>
      <c r="CF28" s="685"/>
      <c r="CG28" s="685"/>
      <c r="CH28" s="685"/>
      <c r="CI28" s="685"/>
      <c r="CJ28" s="685"/>
      <c r="CK28" s="685"/>
      <c r="CL28" s="685"/>
      <c r="CM28" s="685"/>
      <c r="CN28" s="685"/>
      <c r="CO28" s="685"/>
      <c r="CP28" s="685"/>
      <c r="CQ28" s="685"/>
      <c r="CR28" s="685"/>
      <c r="CS28" s="685"/>
      <c r="CT28" s="685"/>
      <c r="CU28" s="685"/>
      <c r="CV28" s="685"/>
      <c r="CW28" s="685"/>
      <c r="CX28" s="685"/>
      <c r="CY28" s="685"/>
      <c r="CZ28" s="685"/>
      <c r="DA28" s="685"/>
      <c r="DB28" s="685"/>
      <c r="DC28" s="685"/>
      <c r="DD28" s="685"/>
      <c r="DE28" s="685"/>
      <c r="DF28" s="685"/>
      <c r="DG28" s="685"/>
      <c r="DH28" s="685"/>
      <c r="DI28" s="685"/>
      <c r="DJ28" s="685"/>
      <c r="DK28" s="685"/>
      <c r="DL28" s="685"/>
      <c r="DM28" s="685"/>
      <c r="DN28" s="685"/>
      <c r="DO28" s="685"/>
      <c r="DP28" s="685"/>
      <c r="DQ28" s="685"/>
      <c r="DR28" s="685"/>
      <c r="DS28" s="685"/>
      <c r="DT28" s="685"/>
      <c r="DU28" s="685"/>
      <c r="DV28" s="685"/>
      <c r="DW28" s="685"/>
      <c r="DX28" s="685"/>
      <c r="DY28" s="685"/>
      <c r="DZ28" s="685"/>
      <c r="EA28" s="685"/>
      <c r="EB28" s="685"/>
      <c r="EC28" s="685"/>
      <c r="ED28" s="685"/>
      <c r="EE28" s="685"/>
      <c r="EF28" s="685"/>
      <c r="EG28" s="685"/>
      <c r="EH28" s="685"/>
      <c r="EI28" s="685"/>
      <c r="EJ28" s="685"/>
      <c r="EK28" s="685"/>
      <c r="EL28" s="685"/>
    </row>
    <row r="29" spans="2:142">
      <c r="B29" s="722">
        <v>19</v>
      </c>
      <c r="C29" s="695" t="s">
        <v>1645</v>
      </c>
      <c r="D29" s="726">
        <v>0</v>
      </c>
      <c r="E29" s="726">
        <v>0</v>
      </c>
      <c r="F29" s="724">
        <v>0</v>
      </c>
      <c r="G29" s="696"/>
      <c r="H29" s="690">
        <v>0</v>
      </c>
      <c r="I29" s="690">
        <v>0</v>
      </c>
      <c r="J29" s="690">
        <v>0</v>
      </c>
      <c r="K29" s="690">
        <v>0</v>
      </c>
      <c r="L29" s="696"/>
      <c r="M29" s="690">
        <v>0</v>
      </c>
      <c r="N29" s="690">
        <v>0</v>
      </c>
      <c r="O29" s="726">
        <v>0</v>
      </c>
      <c r="P29" s="726">
        <v>0</v>
      </c>
      <c r="Q29" s="696"/>
      <c r="R29" s="690">
        <v>0</v>
      </c>
      <c r="S29" s="690">
        <v>0</v>
      </c>
    </row>
    <row r="30" spans="2:142" ht="28">
      <c r="B30" s="722">
        <v>20</v>
      </c>
      <c r="C30" s="725" t="s">
        <v>1878</v>
      </c>
      <c r="D30" s="726">
        <v>1114.892589</v>
      </c>
      <c r="E30" s="726">
        <v>0</v>
      </c>
      <c r="F30" s="724">
        <v>0</v>
      </c>
      <c r="G30" s="690">
        <v>0</v>
      </c>
      <c r="H30" s="690">
        <v>0</v>
      </c>
      <c r="I30" s="690">
        <v>0</v>
      </c>
      <c r="J30" s="690">
        <v>0</v>
      </c>
      <c r="K30" s="690">
        <v>0</v>
      </c>
      <c r="L30" s="690">
        <v>0</v>
      </c>
      <c r="M30" s="690">
        <v>0</v>
      </c>
      <c r="N30" s="690">
        <v>0</v>
      </c>
      <c r="O30" s="726">
        <v>0</v>
      </c>
      <c r="P30" s="726">
        <v>0</v>
      </c>
      <c r="Q30" s="690">
        <v>0</v>
      </c>
      <c r="R30" s="690">
        <v>0</v>
      </c>
      <c r="S30" s="690">
        <v>0</v>
      </c>
    </row>
    <row r="31" spans="2:142">
      <c r="B31" s="722">
        <v>21</v>
      </c>
      <c r="C31" s="694" t="s">
        <v>86</v>
      </c>
      <c r="D31" s="726">
        <v>1112.738057</v>
      </c>
      <c r="E31" s="726">
        <v>0</v>
      </c>
      <c r="F31" s="724">
        <v>0</v>
      </c>
      <c r="G31" s="690">
        <v>0</v>
      </c>
      <c r="H31" s="690">
        <v>0</v>
      </c>
      <c r="I31" s="690">
        <v>0</v>
      </c>
      <c r="J31" s="690">
        <v>0</v>
      </c>
      <c r="K31" s="690">
        <v>0</v>
      </c>
      <c r="L31" s="690">
        <v>0</v>
      </c>
      <c r="M31" s="690">
        <v>0</v>
      </c>
      <c r="N31" s="690">
        <v>0</v>
      </c>
      <c r="O31" s="726">
        <v>0</v>
      </c>
      <c r="P31" s="726">
        <v>0</v>
      </c>
      <c r="Q31" s="690">
        <v>0</v>
      </c>
      <c r="R31" s="690">
        <v>0</v>
      </c>
      <c r="S31" s="690">
        <v>0</v>
      </c>
    </row>
    <row r="32" spans="2:142" s="715" customFormat="1">
      <c r="B32" s="722">
        <v>22</v>
      </c>
      <c r="C32" s="728" t="s">
        <v>1874</v>
      </c>
      <c r="D32" s="727">
        <v>0</v>
      </c>
      <c r="E32" s="727">
        <v>0</v>
      </c>
      <c r="F32" s="724">
        <v>0</v>
      </c>
      <c r="G32" s="687">
        <v>0</v>
      </c>
      <c r="H32" s="687">
        <v>0</v>
      </c>
      <c r="I32" s="687">
        <v>0</v>
      </c>
      <c r="J32" s="687">
        <v>0</v>
      </c>
      <c r="K32" s="687">
        <v>0</v>
      </c>
      <c r="L32" s="687">
        <v>0</v>
      </c>
      <c r="M32" s="687">
        <v>0</v>
      </c>
      <c r="N32" s="687">
        <v>0</v>
      </c>
      <c r="O32" s="727">
        <v>0</v>
      </c>
      <c r="P32" s="727">
        <v>0</v>
      </c>
      <c r="Q32" s="687">
        <v>0</v>
      </c>
      <c r="R32" s="687">
        <v>0</v>
      </c>
      <c r="S32" s="687">
        <v>0</v>
      </c>
      <c r="T32" s="685"/>
      <c r="U32" s="685"/>
      <c r="V32" s="685"/>
      <c r="W32" s="685"/>
      <c r="X32" s="685"/>
      <c r="Y32" s="685"/>
      <c r="Z32" s="685"/>
      <c r="AA32" s="685"/>
      <c r="AB32" s="685"/>
      <c r="AC32" s="685"/>
      <c r="AD32" s="685"/>
      <c r="AE32" s="685"/>
      <c r="AF32" s="685"/>
      <c r="AG32" s="685"/>
      <c r="AH32" s="685"/>
      <c r="AI32" s="685"/>
      <c r="AJ32" s="685"/>
      <c r="AK32" s="685"/>
      <c r="AL32" s="685"/>
      <c r="AM32" s="685"/>
      <c r="AN32" s="685"/>
      <c r="AO32" s="685"/>
      <c r="AP32" s="685"/>
      <c r="AQ32" s="685"/>
      <c r="AR32" s="685"/>
      <c r="AS32" s="685"/>
      <c r="AT32" s="685"/>
      <c r="AU32" s="685"/>
      <c r="AV32" s="685"/>
      <c r="AW32" s="685"/>
      <c r="AX32" s="685"/>
      <c r="AY32" s="685"/>
      <c r="AZ32" s="685"/>
      <c r="BA32" s="685"/>
      <c r="BB32" s="685"/>
      <c r="BC32" s="685"/>
      <c r="BD32" s="685"/>
      <c r="BE32" s="685"/>
      <c r="BF32" s="685"/>
      <c r="BG32" s="685"/>
      <c r="BH32" s="685"/>
      <c r="BI32" s="685"/>
      <c r="BJ32" s="685"/>
      <c r="BK32" s="685"/>
      <c r="BL32" s="685"/>
      <c r="BM32" s="685"/>
      <c r="BN32" s="685"/>
      <c r="BO32" s="685"/>
      <c r="BP32" s="685"/>
      <c r="BQ32" s="685"/>
      <c r="BR32" s="685"/>
      <c r="BS32" s="685"/>
      <c r="BT32" s="685"/>
      <c r="BU32" s="685"/>
      <c r="BV32" s="685"/>
      <c r="BW32" s="685"/>
      <c r="BX32" s="685"/>
      <c r="BY32" s="685"/>
      <c r="BZ32" s="685"/>
      <c r="CA32" s="685"/>
      <c r="CB32" s="685"/>
      <c r="CC32" s="685"/>
      <c r="CD32" s="685"/>
      <c r="CE32" s="685"/>
      <c r="CF32" s="685"/>
      <c r="CG32" s="685"/>
      <c r="CH32" s="685"/>
      <c r="CI32" s="685"/>
      <c r="CJ32" s="685"/>
      <c r="CK32" s="685"/>
      <c r="CL32" s="685"/>
      <c r="CM32" s="685"/>
      <c r="CN32" s="685"/>
      <c r="CO32" s="685"/>
      <c r="CP32" s="685"/>
      <c r="CQ32" s="685"/>
      <c r="CR32" s="685"/>
      <c r="CS32" s="685"/>
      <c r="CT32" s="685"/>
      <c r="CU32" s="685"/>
      <c r="CV32" s="685"/>
      <c r="CW32" s="685"/>
      <c r="CX32" s="685"/>
      <c r="CY32" s="685"/>
      <c r="CZ32" s="685"/>
      <c r="DA32" s="685"/>
      <c r="DB32" s="685"/>
      <c r="DC32" s="685"/>
      <c r="DD32" s="685"/>
      <c r="DE32" s="685"/>
      <c r="DF32" s="685"/>
      <c r="DG32" s="685"/>
      <c r="DH32" s="685"/>
      <c r="DI32" s="685"/>
      <c r="DJ32" s="685"/>
      <c r="DK32" s="685"/>
      <c r="DL32" s="685"/>
      <c r="DM32" s="685"/>
      <c r="DN32" s="685"/>
      <c r="DO32" s="685"/>
      <c r="DP32" s="685"/>
      <c r="DQ32" s="685"/>
      <c r="DR32" s="685"/>
      <c r="DS32" s="685"/>
      <c r="DT32" s="685"/>
      <c r="DU32" s="685"/>
      <c r="DV32" s="685"/>
      <c r="DW32" s="685"/>
      <c r="DX32" s="685"/>
      <c r="DY32" s="685"/>
      <c r="DZ32" s="685"/>
      <c r="EA32" s="685"/>
      <c r="EB32" s="685"/>
      <c r="EC32" s="685"/>
      <c r="ED32" s="685"/>
      <c r="EE32" s="685"/>
      <c r="EF32" s="685"/>
      <c r="EG32" s="685"/>
      <c r="EH32" s="685"/>
      <c r="EI32" s="685"/>
      <c r="EJ32" s="685"/>
      <c r="EK32" s="685"/>
      <c r="EL32" s="685"/>
    </row>
    <row r="33" spans="2:142">
      <c r="B33" s="722">
        <v>23</v>
      </c>
      <c r="C33" s="694" t="s">
        <v>1645</v>
      </c>
      <c r="D33" s="726">
        <v>2.1545320000000001</v>
      </c>
      <c r="E33" s="726">
        <v>0</v>
      </c>
      <c r="F33" s="724">
        <v>0</v>
      </c>
      <c r="G33" s="696"/>
      <c r="H33" s="690">
        <v>0</v>
      </c>
      <c r="I33" s="690">
        <v>0</v>
      </c>
      <c r="J33" s="690">
        <v>0</v>
      </c>
      <c r="K33" s="690">
        <v>0</v>
      </c>
      <c r="L33" s="696"/>
      <c r="M33" s="690">
        <v>0</v>
      </c>
      <c r="N33" s="690">
        <v>0</v>
      </c>
      <c r="O33" s="726">
        <v>0</v>
      </c>
      <c r="P33" s="726">
        <v>0</v>
      </c>
      <c r="Q33" s="696"/>
      <c r="R33" s="690">
        <v>0</v>
      </c>
      <c r="S33" s="690">
        <v>0</v>
      </c>
    </row>
    <row r="34" spans="2:142">
      <c r="B34" s="722">
        <v>24</v>
      </c>
      <c r="C34" s="725" t="s">
        <v>210</v>
      </c>
      <c r="D34" s="726">
        <v>31896.230726000002</v>
      </c>
      <c r="E34" s="726">
        <v>19554.971055000002</v>
      </c>
      <c r="F34" s="724">
        <v>1388.2678699999999</v>
      </c>
      <c r="G34" s="690">
        <v>0</v>
      </c>
      <c r="H34" s="690">
        <v>0</v>
      </c>
      <c r="I34" s="687">
        <v>0</v>
      </c>
      <c r="J34" s="696"/>
      <c r="K34" s="696"/>
      <c r="L34" s="696"/>
      <c r="M34" s="696"/>
      <c r="N34" s="696"/>
      <c r="O34" s="727">
        <v>19554.971055000002</v>
      </c>
      <c r="P34" s="727">
        <v>1388.2678699999999</v>
      </c>
      <c r="Q34" s="687">
        <v>0</v>
      </c>
      <c r="R34" s="687">
        <v>0</v>
      </c>
      <c r="S34" s="687">
        <v>0</v>
      </c>
    </row>
    <row r="35" spans="2:142" ht="27">
      <c r="B35" s="722">
        <v>25</v>
      </c>
      <c r="C35" s="694" t="s">
        <v>1856</v>
      </c>
      <c r="D35" s="726">
        <v>17535.806741</v>
      </c>
      <c r="E35" s="726">
        <v>17535.806741</v>
      </c>
      <c r="F35" s="724">
        <v>1388.2678699999999</v>
      </c>
      <c r="G35" s="690">
        <v>0</v>
      </c>
      <c r="H35" s="690">
        <v>0</v>
      </c>
      <c r="I35" s="687">
        <v>0</v>
      </c>
      <c r="J35" s="696"/>
      <c r="K35" s="696"/>
      <c r="L35" s="696"/>
      <c r="M35" s="696"/>
      <c r="N35" s="696"/>
      <c r="O35" s="727">
        <v>17535.806741</v>
      </c>
      <c r="P35" s="727">
        <v>1388.2678699999999</v>
      </c>
      <c r="Q35" s="687">
        <v>0</v>
      </c>
      <c r="R35" s="687">
        <v>0</v>
      </c>
      <c r="S35" s="687">
        <v>0</v>
      </c>
    </row>
    <row r="36" spans="2:142">
      <c r="B36" s="722">
        <v>26</v>
      </c>
      <c r="C36" s="694" t="s">
        <v>1857</v>
      </c>
      <c r="D36" s="726">
        <v>0</v>
      </c>
      <c r="E36" s="726">
        <v>0</v>
      </c>
      <c r="F36" s="724">
        <v>0</v>
      </c>
      <c r="G36" s="690">
        <v>0</v>
      </c>
      <c r="H36" s="690">
        <v>0</v>
      </c>
      <c r="I36" s="687">
        <v>0</v>
      </c>
      <c r="J36" s="696"/>
      <c r="K36" s="696"/>
      <c r="L36" s="696"/>
      <c r="M36" s="696"/>
      <c r="N36" s="696"/>
      <c r="O36" s="727">
        <v>0</v>
      </c>
      <c r="P36" s="727">
        <v>0</v>
      </c>
      <c r="Q36" s="687">
        <v>0</v>
      </c>
      <c r="R36" s="687">
        <v>0</v>
      </c>
      <c r="S36" s="687">
        <v>0</v>
      </c>
    </row>
    <row r="37" spans="2:142">
      <c r="B37" s="722">
        <v>27</v>
      </c>
      <c r="C37" s="694" t="s">
        <v>1858</v>
      </c>
      <c r="D37" s="726">
        <v>2483.2513140000001</v>
      </c>
      <c r="E37" s="726">
        <v>2019.1643140000001</v>
      </c>
      <c r="F37" s="724">
        <v>0</v>
      </c>
      <c r="G37" s="690">
        <v>0</v>
      </c>
      <c r="H37" s="690">
        <v>0</v>
      </c>
      <c r="I37" s="687">
        <v>0</v>
      </c>
      <c r="J37" s="696"/>
      <c r="K37" s="696"/>
      <c r="L37" s="696"/>
      <c r="M37" s="696"/>
      <c r="N37" s="696"/>
      <c r="O37" s="727">
        <v>2019.1643140000001</v>
      </c>
      <c r="P37" s="727">
        <v>0</v>
      </c>
      <c r="Q37" s="687">
        <v>0</v>
      </c>
      <c r="R37" s="687">
        <v>0</v>
      </c>
      <c r="S37" s="687">
        <v>0</v>
      </c>
    </row>
    <row r="38" spans="2:142">
      <c r="B38" s="722">
        <v>28</v>
      </c>
      <c r="C38" s="729" t="s">
        <v>1879</v>
      </c>
      <c r="D38" s="726">
        <v>0</v>
      </c>
      <c r="E38" s="726">
        <v>0</v>
      </c>
      <c r="F38" s="724">
        <v>0</v>
      </c>
      <c r="G38" s="690">
        <v>0</v>
      </c>
      <c r="H38" s="690">
        <v>0</v>
      </c>
      <c r="I38" s="687">
        <v>0</v>
      </c>
      <c r="J38" s="687">
        <v>0</v>
      </c>
      <c r="K38" s="687">
        <v>0</v>
      </c>
      <c r="L38" s="687">
        <v>0</v>
      </c>
      <c r="M38" s="687">
        <v>0</v>
      </c>
      <c r="N38" s="687">
        <v>0</v>
      </c>
      <c r="O38" s="727">
        <v>0</v>
      </c>
      <c r="P38" s="727">
        <v>0</v>
      </c>
      <c r="Q38" s="687">
        <v>0</v>
      </c>
      <c r="R38" s="687">
        <v>0</v>
      </c>
      <c r="S38" s="687">
        <v>0</v>
      </c>
    </row>
    <row r="39" spans="2:142">
      <c r="B39" s="722">
        <v>29</v>
      </c>
      <c r="C39" s="728" t="s">
        <v>1880</v>
      </c>
      <c r="D39" s="726">
        <v>0</v>
      </c>
      <c r="E39" s="726">
        <v>0</v>
      </c>
      <c r="F39" s="724">
        <v>0</v>
      </c>
      <c r="G39" s="687">
        <v>0</v>
      </c>
      <c r="H39" s="690">
        <v>0</v>
      </c>
      <c r="I39" s="687">
        <v>0</v>
      </c>
      <c r="J39" s="687">
        <v>0</v>
      </c>
      <c r="K39" s="687">
        <v>0</v>
      </c>
      <c r="L39" s="687">
        <v>0</v>
      </c>
      <c r="M39" s="687">
        <v>0</v>
      </c>
      <c r="N39" s="687">
        <v>0</v>
      </c>
      <c r="O39" s="727">
        <v>0</v>
      </c>
      <c r="P39" s="727">
        <v>0</v>
      </c>
      <c r="Q39" s="687">
        <v>0</v>
      </c>
      <c r="R39" s="687">
        <v>0</v>
      </c>
      <c r="S39" s="687">
        <v>0</v>
      </c>
    </row>
    <row r="40" spans="2:142">
      <c r="B40" s="722">
        <v>30</v>
      </c>
      <c r="C40" s="728" t="s">
        <v>1881</v>
      </c>
      <c r="D40" s="726">
        <v>0</v>
      </c>
      <c r="E40" s="726">
        <v>0</v>
      </c>
      <c r="F40" s="724">
        <v>0</v>
      </c>
      <c r="G40" s="687">
        <v>0</v>
      </c>
      <c r="H40" s="690">
        <v>0</v>
      </c>
      <c r="I40" s="687">
        <v>0</v>
      </c>
      <c r="J40" s="687">
        <v>0</v>
      </c>
      <c r="K40" s="687">
        <v>0</v>
      </c>
      <c r="L40" s="687">
        <v>0</v>
      </c>
      <c r="M40" s="687">
        <v>0</v>
      </c>
      <c r="N40" s="687">
        <v>0</v>
      </c>
      <c r="O40" s="727">
        <v>0</v>
      </c>
      <c r="P40" s="727">
        <v>0</v>
      </c>
      <c r="Q40" s="687">
        <v>0</v>
      </c>
      <c r="R40" s="687">
        <v>0</v>
      </c>
      <c r="S40" s="687">
        <v>0</v>
      </c>
    </row>
    <row r="41" spans="2:142" ht="27">
      <c r="B41" s="722">
        <v>31</v>
      </c>
      <c r="C41" s="730" t="s">
        <v>1859</v>
      </c>
      <c r="D41" s="726">
        <v>0</v>
      </c>
      <c r="E41" s="726">
        <v>0</v>
      </c>
      <c r="F41" s="724">
        <v>0</v>
      </c>
      <c r="G41" s="687">
        <v>0</v>
      </c>
      <c r="H41" s="690">
        <v>0</v>
      </c>
      <c r="I41" s="687">
        <v>0</v>
      </c>
      <c r="J41" s="687">
        <v>0</v>
      </c>
      <c r="K41" s="687">
        <v>0</v>
      </c>
      <c r="L41" s="687">
        <v>0</v>
      </c>
      <c r="M41" s="687">
        <v>0</v>
      </c>
      <c r="N41" s="687">
        <v>0</v>
      </c>
      <c r="O41" s="727">
        <v>0</v>
      </c>
      <c r="P41" s="727">
        <v>0</v>
      </c>
      <c r="Q41" s="687">
        <v>0</v>
      </c>
      <c r="R41" s="687">
        <v>0</v>
      </c>
      <c r="S41" s="687">
        <v>0</v>
      </c>
    </row>
    <row r="42" spans="2:142" s="715" customFormat="1">
      <c r="B42" s="722">
        <v>32</v>
      </c>
      <c r="C42" s="731" t="s">
        <v>1882</v>
      </c>
      <c r="D42" s="727">
        <v>125901.87327899999</v>
      </c>
      <c r="E42" s="727">
        <v>0</v>
      </c>
      <c r="F42" s="724">
        <v>0</v>
      </c>
      <c r="G42" s="687">
        <v>0</v>
      </c>
      <c r="H42" s="687">
        <v>0</v>
      </c>
      <c r="I42" s="687">
        <v>0</v>
      </c>
      <c r="J42" s="687">
        <v>0</v>
      </c>
      <c r="K42" s="687">
        <v>0</v>
      </c>
      <c r="L42" s="687">
        <v>0</v>
      </c>
      <c r="M42" s="687">
        <v>0</v>
      </c>
      <c r="N42" s="687">
        <v>0</v>
      </c>
      <c r="O42" s="727">
        <v>0</v>
      </c>
      <c r="P42" s="727">
        <v>0</v>
      </c>
      <c r="Q42" s="687">
        <v>0</v>
      </c>
      <c r="R42" s="687">
        <v>0</v>
      </c>
      <c r="S42" s="687">
        <v>0</v>
      </c>
      <c r="T42" s="685"/>
      <c r="U42" s="685"/>
      <c r="V42" s="685"/>
      <c r="W42" s="685"/>
      <c r="X42" s="685"/>
      <c r="Y42" s="685"/>
      <c r="Z42" s="685"/>
      <c r="AA42" s="685"/>
      <c r="AB42" s="685"/>
      <c r="AC42" s="685"/>
      <c r="AD42" s="685"/>
      <c r="AE42" s="685"/>
      <c r="AF42" s="685"/>
      <c r="AG42" s="685"/>
      <c r="AH42" s="685"/>
      <c r="AI42" s="685"/>
      <c r="AJ42" s="685"/>
      <c r="AK42" s="685"/>
      <c r="AL42" s="685"/>
      <c r="AM42" s="685"/>
      <c r="AN42" s="685"/>
      <c r="AO42" s="685"/>
      <c r="AP42" s="685"/>
      <c r="AQ42" s="685"/>
      <c r="AR42" s="685"/>
      <c r="AS42" s="685"/>
      <c r="AT42" s="685"/>
      <c r="AU42" s="685"/>
      <c r="AV42" s="685"/>
      <c r="AW42" s="685"/>
      <c r="AX42" s="685"/>
      <c r="AY42" s="685"/>
      <c r="AZ42" s="685"/>
      <c r="BA42" s="685"/>
      <c r="BB42" s="685"/>
      <c r="BC42" s="685"/>
      <c r="BD42" s="685"/>
      <c r="BE42" s="685"/>
      <c r="BF42" s="685"/>
      <c r="BG42" s="685"/>
      <c r="BH42" s="685"/>
      <c r="BI42" s="685"/>
      <c r="BJ42" s="685"/>
      <c r="BK42" s="685"/>
      <c r="BL42" s="685"/>
      <c r="BM42" s="685"/>
      <c r="BN42" s="685"/>
      <c r="BO42" s="685"/>
      <c r="BP42" s="685"/>
      <c r="BQ42" s="685"/>
      <c r="BR42" s="685"/>
      <c r="BS42" s="685"/>
      <c r="BT42" s="685"/>
      <c r="BU42" s="685"/>
      <c r="BV42" s="685"/>
      <c r="BW42" s="685"/>
      <c r="BX42" s="685"/>
      <c r="BY42" s="685"/>
      <c r="BZ42" s="685"/>
      <c r="CA42" s="685"/>
      <c r="CB42" s="685"/>
      <c r="CC42" s="685"/>
      <c r="CD42" s="685"/>
      <c r="CE42" s="685"/>
      <c r="CF42" s="685"/>
      <c r="CG42" s="685"/>
      <c r="CH42" s="685"/>
      <c r="CI42" s="685"/>
      <c r="CJ42" s="685"/>
      <c r="CK42" s="685"/>
      <c r="CL42" s="685"/>
      <c r="CM42" s="685"/>
      <c r="CN42" s="685"/>
      <c r="CO42" s="685"/>
      <c r="CP42" s="685"/>
      <c r="CQ42" s="685"/>
      <c r="CR42" s="685"/>
      <c r="CS42" s="685"/>
      <c r="CT42" s="685"/>
      <c r="CU42" s="685"/>
      <c r="CV42" s="685"/>
      <c r="CW42" s="685"/>
      <c r="CX42" s="685"/>
      <c r="CY42" s="685"/>
      <c r="CZ42" s="685"/>
      <c r="DA42" s="685"/>
      <c r="DB42" s="685"/>
      <c r="DC42" s="685"/>
      <c r="DD42" s="685"/>
      <c r="DE42" s="685"/>
      <c r="DF42" s="685"/>
      <c r="DG42" s="685"/>
      <c r="DH42" s="685"/>
      <c r="DI42" s="685"/>
      <c r="DJ42" s="685"/>
      <c r="DK42" s="685"/>
      <c r="DL42" s="685"/>
      <c r="DM42" s="685"/>
      <c r="DN42" s="685"/>
      <c r="DO42" s="685"/>
      <c r="DP42" s="685"/>
      <c r="DQ42" s="685"/>
      <c r="DR42" s="685"/>
      <c r="DS42" s="685"/>
      <c r="DT42" s="685"/>
      <c r="DU42" s="685"/>
      <c r="DV42" s="685"/>
      <c r="DW42" s="685"/>
      <c r="DX42" s="685"/>
      <c r="DY42" s="685"/>
      <c r="DZ42" s="685"/>
      <c r="EA42" s="685"/>
      <c r="EB42" s="685"/>
      <c r="EC42" s="685"/>
      <c r="ED42" s="685"/>
      <c r="EE42" s="685"/>
      <c r="EF42" s="685"/>
      <c r="EG42" s="685"/>
      <c r="EH42" s="685"/>
      <c r="EI42" s="685"/>
      <c r="EJ42" s="685"/>
      <c r="EK42" s="685"/>
      <c r="EL42" s="685"/>
    </row>
    <row r="43" spans="2:142" s="715" customFormat="1" ht="28">
      <c r="B43" s="716"/>
      <c r="C43" s="717" t="s">
        <v>1883</v>
      </c>
      <c r="D43" s="719" t="s">
        <v>1876</v>
      </c>
      <c r="E43" s="732"/>
      <c r="F43" s="733"/>
      <c r="G43" s="733"/>
      <c r="H43" s="733"/>
      <c r="I43" s="733"/>
      <c r="J43" s="733"/>
      <c r="K43" s="733"/>
      <c r="L43" s="733"/>
      <c r="M43" s="733"/>
      <c r="N43" s="733"/>
      <c r="O43" s="733"/>
      <c r="P43" s="733"/>
      <c r="Q43" s="733"/>
      <c r="R43" s="733"/>
      <c r="S43" s="734"/>
      <c r="T43" s="685"/>
      <c r="U43" s="685"/>
      <c r="V43" s="685"/>
      <c r="W43" s="685"/>
      <c r="X43" s="685"/>
      <c r="Y43" s="685"/>
      <c r="Z43" s="685"/>
      <c r="AA43" s="685"/>
      <c r="AB43" s="685"/>
      <c r="AC43" s="685"/>
      <c r="AD43" s="685"/>
      <c r="AE43" s="685"/>
      <c r="AF43" s="685"/>
      <c r="AG43" s="685"/>
      <c r="AH43" s="685"/>
      <c r="AI43" s="685"/>
      <c r="AJ43" s="685"/>
      <c r="AK43" s="685"/>
      <c r="AL43" s="685"/>
      <c r="AM43" s="685"/>
      <c r="AN43" s="685"/>
      <c r="AO43" s="685"/>
      <c r="AP43" s="685"/>
      <c r="AQ43" s="685"/>
      <c r="AR43" s="685"/>
      <c r="AS43" s="685"/>
      <c r="AT43" s="685"/>
      <c r="AU43" s="685"/>
      <c r="AV43" s="685"/>
      <c r="AW43" s="685"/>
      <c r="AX43" s="685"/>
      <c r="AY43" s="685"/>
      <c r="AZ43" s="685"/>
      <c r="BA43" s="685"/>
      <c r="BB43" s="685"/>
      <c r="BC43" s="685"/>
      <c r="BD43" s="685"/>
      <c r="BE43" s="685"/>
      <c r="BF43" s="685"/>
      <c r="BG43" s="685"/>
      <c r="BH43" s="685"/>
      <c r="BI43" s="685"/>
      <c r="BJ43" s="685"/>
      <c r="BK43" s="685"/>
      <c r="BL43" s="685"/>
      <c r="BM43" s="685"/>
      <c r="BN43" s="685"/>
      <c r="BO43" s="685"/>
      <c r="BP43" s="685"/>
      <c r="BQ43" s="685"/>
      <c r="BR43" s="685"/>
      <c r="BS43" s="685"/>
      <c r="BT43" s="685"/>
      <c r="BU43" s="685"/>
      <c r="BV43" s="685"/>
      <c r="BW43" s="685"/>
      <c r="BX43" s="685"/>
      <c r="BY43" s="685"/>
      <c r="BZ43" s="685"/>
      <c r="CA43" s="685"/>
      <c r="CB43" s="685"/>
      <c r="CC43" s="685"/>
      <c r="CD43" s="685"/>
      <c r="CE43" s="685"/>
      <c r="CF43" s="685"/>
      <c r="CG43" s="685"/>
      <c r="CH43" s="685"/>
      <c r="CI43" s="685"/>
      <c r="CJ43" s="685"/>
      <c r="CK43" s="685"/>
      <c r="CL43" s="685"/>
      <c r="CM43" s="685"/>
      <c r="CN43" s="685"/>
      <c r="CO43" s="685"/>
      <c r="CP43" s="685"/>
      <c r="CQ43" s="685"/>
      <c r="CR43" s="685"/>
      <c r="CS43" s="685"/>
      <c r="CT43" s="685"/>
      <c r="CU43" s="685"/>
      <c r="CV43" s="685"/>
      <c r="CW43" s="685"/>
      <c r="CX43" s="685"/>
      <c r="CY43" s="685"/>
      <c r="CZ43" s="685"/>
      <c r="DA43" s="685"/>
      <c r="DB43" s="685"/>
      <c r="DC43" s="685"/>
      <c r="DD43" s="685"/>
      <c r="DE43" s="685"/>
      <c r="DF43" s="685"/>
      <c r="DG43" s="685"/>
      <c r="DH43" s="685"/>
      <c r="DI43" s="685"/>
      <c r="DJ43" s="685"/>
      <c r="DK43" s="685"/>
      <c r="DL43" s="685"/>
      <c r="DM43" s="685"/>
      <c r="DN43" s="685"/>
      <c r="DO43" s="685"/>
      <c r="DP43" s="685"/>
      <c r="DQ43" s="685"/>
      <c r="DR43" s="685"/>
      <c r="DS43" s="685"/>
      <c r="DT43" s="685"/>
      <c r="DU43" s="685"/>
      <c r="DV43" s="685"/>
      <c r="DW43" s="685"/>
      <c r="DX43" s="685"/>
      <c r="DY43" s="685"/>
      <c r="DZ43" s="685"/>
      <c r="EA43" s="685"/>
      <c r="EB43" s="685"/>
      <c r="EC43" s="685"/>
      <c r="ED43" s="685"/>
      <c r="EE43" s="685"/>
      <c r="EF43" s="685"/>
      <c r="EG43" s="685"/>
      <c r="EH43" s="685"/>
      <c r="EI43" s="685"/>
      <c r="EJ43" s="685"/>
      <c r="EK43" s="685"/>
      <c r="EL43" s="685"/>
    </row>
    <row r="44" spans="2:142" ht="28">
      <c r="B44" s="691">
        <v>33</v>
      </c>
      <c r="C44" s="735" t="s">
        <v>1884</v>
      </c>
      <c r="D44" s="736">
        <v>27402.122665999999</v>
      </c>
      <c r="E44" s="737"/>
      <c r="F44" s="696"/>
      <c r="G44" s="696"/>
      <c r="H44" s="696"/>
      <c r="I44" s="696"/>
      <c r="J44" s="696"/>
      <c r="K44" s="696"/>
      <c r="L44" s="696"/>
      <c r="M44" s="696"/>
      <c r="N44" s="696"/>
      <c r="O44" s="696"/>
      <c r="P44" s="696"/>
      <c r="Q44" s="696"/>
      <c r="R44" s="696"/>
      <c r="S44" s="696"/>
    </row>
    <row r="45" spans="2:142">
      <c r="B45" s="691">
        <v>34</v>
      </c>
      <c r="C45" s="738" t="s">
        <v>86</v>
      </c>
      <c r="D45" s="736">
        <v>27402.122665999999</v>
      </c>
      <c r="E45" s="737"/>
      <c r="F45" s="696"/>
      <c r="G45" s="696"/>
      <c r="H45" s="696"/>
      <c r="I45" s="696"/>
      <c r="J45" s="696"/>
      <c r="K45" s="696"/>
      <c r="L45" s="696"/>
      <c r="M45" s="696"/>
      <c r="N45" s="696"/>
      <c r="O45" s="696"/>
      <c r="P45" s="696"/>
      <c r="Q45" s="696"/>
      <c r="R45" s="696"/>
      <c r="S45" s="696"/>
    </row>
    <row r="46" spans="2:142">
      <c r="B46" s="691">
        <v>35</v>
      </c>
      <c r="C46" s="738" t="s">
        <v>228</v>
      </c>
      <c r="D46" s="736">
        <v>0</v>
      </c>
      <c r="E46" s="737"/>
      <c r="F46" s="696"/>
      <c r="G46" s="696"/>
      <c r="H46" s="696"/>
      <c r="I46" s="696"/>
      <c r="J46" s="696"/>
      <c r="K46" s="696"/>
      <c r="L46" s="696"/>
      <c r="M46" s="696"/>
      <c r="N46" s="696"/>
      <c r="O46" s="696"/>
      <c r="P46" s="696"/>
      <c r="Q46" s="696"/>
      <c r="R46" s="696"/>
      <c r="S46" s="696"/>
    </row>
    <row r="47" spans="2:142">
      <c r="B47" s="691">
        <v>36</v>
      </c>
      <c r="C47" s="738" t="s">
        <v>1645</v>
      </c>
      <c r="D47" s="736">
        <v>0</v>
      </c>
      <c r="E47" s="737"/>
      <c r="F47" s="696"/>
      <c r="G47" s="696"/>
      <c r="H47" s="696"/>
      <c r="I47" s="696"/>
      <c r="J47" s="696"/>
      <c r="K47" s="696"/>
      <c r="L47" s="696"/>
      <c r="M47" s="696"/>
      <c r="N47" s="696"/>
      <c r="O47" s="696"/>
      <c r="P47" s="696"/>
      <c r="Q47" s="696"/>
      <c r="R47" s="696"/>
      <c r="S47" s="696"/>
    </row>
    <row r="48" spans="2:142" ht="28">
      <c r="B48" s="691">
        <v>37</v>
      </c>
      <c r="C48" s="735" t="s">
        <v>1885</v>
      </c>
      <c r="D48" s="736">
        <v>0</v>
      </c>
      <c r="E48" s="737"/>
      <c r="F48" s="696"/>
      <c r="G48" s="696"/>
      <c r="H48" s="696"/>
      <c r="I48" s="696"/>
      <c r="J48" s="696"/>
      <c r="K48" s="696"/>
      <c r="L48" s="696"/>
      <c r="M48" s="696"/>
      <c r="N48" s="696"/>
      <c r="O48" s="696"/>
      <c r="P48" s="696"/>
      <c r="Q48" s="696"/>
      <c r="R48" s="696"/>
      <c r="S48" s="696"/>
    </row>
    <row r="49" spans="2:142">
      <c r="B49" s="691">
        <v>38</v>
      </c>
      <c r="C49" s="738" t="s">
        <v>86</v>
      </c>
      <c r="D49" s="736">
        <v>0</v>
      </c>
      <c r="E49" s="737"/>
      <c r="F49" s="696"/>
      <c r="G49" s="696"/>
      <c r="H49" s="696"/>
      <c r="I49" s="696"/>
      <c r="J49" s="696"/>
      <c r="K49" s="696"/>
      <c r="L49" s="696"/>
      <c r="M49" s="696"/>
      <c r="N49" s="696"/>
      <c r="O49" s="696"/>
      <c r="P49" s="696"/>
      <c r="Q49" s="696"/>
      <c r="R49" s="696"/>
      <c r="S49" s="696"/>
    </row>
    <row r="50" spans="2:142">
      <c r="B50" s="691">
        <v>39</v>
      </c>
      <c r="C50" s="738" t="s">
        <v>228</v>
      </c>
      <c r="D50" s="736">
        <v>0</v>
      </c>
      <c r="E50" s="737"/>
      <c r="F50" s="696"/>
      <c r="G50" s="696"/>
      <c r="H50" s="696"/>
      <c r="I50" s="696"/>
      <c r="J50" s="696"/>
      <c r="K50" s="696"/>
      <c r="L50" s="696"/>
      <c r="M50" s="696"/>
      <c r="N50" s="696"/>
      <c r="O50" s="696"/>
      <c r="P50" s="696"/>
      <c r="Q50" s="696"/>
      <c r="R50" s="696"/>
      <c r="S50" s="696"/>
    </row>
    <row r="51" spans="2:142">
      <c r="B51" s="691">
        <v>40</v>
      </c>
      <c r="C51" s="738" t="s">
        <v>1645</v>
      </c>
      <c r="D51" s="736">
        <v>0</v>
      </c>
      <c r="E51" s="737"/>
      <c r="F51" s="696"/>
      <c r="G51" s="696"/>
      <c r="H51" s="696"/>
      <c r="I51" s="696"/>
      <c r="J51" s="696"/>
      <c r="K51" s="696"/>
      <c r="L51" s="696"/>
      <c r="M51" s="696"/>
      <c r="N51" s="696"/>
      <c r="O51" s="696"/>
      <c r="P51" s="696"/>
      <c r="Q51" s="696"/>
      <c r="R51" s="696"/>
      <c r="S51" s="696"/>
    </row>
    <row r="52" spans="2:142">
      <c r="B52" s="739">
        <v>41</v>
      </c>
      <c r="C52" s="692" t="s">
        <v>1886</v>
      </c>
      <c r="D52" s="726">
        <v>299.039579</v>
      </c>
      <c r="E52" s="737"/>
      <c r="F52" s="696"/>
      <c r="G52" s="696"/>
      <c r="H52" s="696"/>
      <c r="I52" s="696"/>
      <c r="J52" s="696"/>
      <c r="K52" s="696"/>
      <c r="L52" s="696"/>
      <c r="M52" s="696"/>
      <c r="N52" s="696"/>
      <c r="O52" s="696"/>
      <c r="P52" s="696"/>
      <c r="Q52" s="696"/>
      <c r="R52" s="696"/>
      <c r="S52" s="696"/>
    </row>
    <row r="53" spans="2:142">
      <c r="B53" s="739">
        <v>42</v>
      </c>
      <c r="C53" s="692" t="s">
        <v>1887</v>
      </c>
      <c r="D53" s="726">
        <v>134.15311199999999</v>
      </c>
      <c r="E53" s="737"/>
      <c r="F53" s="696"/>
      <c r="G53" s="696"/>
      <c r="H53" s="696"/>
      <c r="I53" s="696"/>
      <c r="J53" s="696"/>
      <c r="K53" s="696"/>
      <c r="L53" s="696"/>
      <c r="M53" s="696"/>
      <c r="N53" s="696"/>
      <c r="O53" s="696"/>
      <c r="P53" s="696"/>
      <c r="Q53" s="696"/>
      <c r="R53" s="696"/>
      <c r="S53" s="696"/>
    </row>
    <row r="54" spans="2:142">
      <c r="B54" s="739">
        <v>43</v>
      </c>
      <c r="C54" s="692" t="s">
        <v>1888</v>
      </c>
      <c r="D54" s="726">
        <v>2.3418000000000001E-2</v>
      </c>
      <c r="E54" s="737"/>
      <c r="F54" s="696"/>
      <c r="G54" s="696"/>
      <c r="H54" s="696"/>
      <c r="I54" s="696"/>
      <c r="J54" s="696"/>
      <c r="K54" s="696"/>
      <c r="L54" s="696"/>
      <c r="M54" s="696"/>
      <c r="N54" s="696"/>
      <c r="O54" s="696"/>
      <c r="P54" s="696"/>
      <c r="Q54" s="696"/>
      <c r="R54" s="696"/>
      <c r="S54" s="696"/>
    </row>
    <row r="55" spans="2:142">
      <c r="B55" s="739">
        <v>44</v>
      </c>
      <c r="C55" s="692" t="s">
        <v>1889</v>
      </c>
      <c r="D55" s="726">
        <v>31527.900561999999</v>
      </c>
      <c r="E55" s="737"/>
      <c r="F55" s="696"/>
      <c r="G55" s="696"/>
      <c r="H55" s="696"/>
      <c r="I55" s="696"/>
      <c r="J55" s="696"/>
      <c r="K55" s="696"/>
      <c r="L55" s="696"/>
      <c r="M55" s="696"/>
      <c r="N55" s="696"/>
      <c r="O55" s="696"/>
      <c r="P55" s="696"/>
      <c r="Q55" s="696"/>
      <c r="R55" s="696"/>
      <c r="S55" s="696"/>
    </row>
    <row r="56" spans="2:142">
      <c r="B56" s="739">
        <v>45</v>
      </c>
      <c r="C56" s="731" t="s">
        <v>1890</v>
      </c>
      <c r="D56" s="726"/>
      <c r="E56" s="737"/>
      <c r="F56" s="696"/>
      <c r="G56" s="696"/>
      <c r="H56" s="696"/>
      <c r="I56" s="696"/>
      <c r="J56" s="696"/>
      <c r="K56" s="696"/>
      <c r="L56" s="696"/>
      <c r="M56" s="696"/>
      <c r="N56" s="696"/>
      <c r="O56" s="696"/>
      <c r="P56" s="696"/>
      <c r="Q56" s="696"/>
      <c r="R56" s="696"/>
      <c r="S56" s="696"/>
    </row>
    <row r="57" spans="2:142" s="715" customFormat="1" ht="28.5">
      <c r="B57" s="740"/>
      <c r="C57" s="717" t="s">
        <v>1891</v>
      </c>
      <c r="D57" s="719"/>
      <c r="E57" s="719"/>
      <c r="F57" s="720"/>
      <c r="G57" s="720"/>
      <c r="H57" s="720"/>
      <c r="I57" s="720"/>
      <c r="J57" s="720"/>
      <c r="K57" s="720"/>
      <c r="L57" s="720"/>
      <c r="M57" s="720"/>
      <c r="N57" s="720"/>
      <c r="O57" s="720"/>
      <c r="P57" s="720"/>
      <c r="Q57" s="720"/>
      <c r="R57" s="720"/>
      <c r="S57" s="721"/>
      <c r="T57" s="685"/>
      <c r="U57" s="685"/>
      <c r="V57" s="685"/>
      <c r="W57" s="685"/>
      <c r="X57" s="685"/>
      <c r="Y57" s="685"/>
      <c r="Z57" s="685"/>
      <c r="AA57" s="685"/>
      <c r="AB57" s="685"/>
      <c r="AC57" s="685"/>
      <c r="AD57" s="685"/>
      <c r="AE57" s="685"/>
      <c r="AF57" s="685"/>
      <c r="AG57" s="685"/>
      <c r="AH57" s="685"/>
      <c r="AI57" s="685"/>
      <c r="AJ57" s="685"/>
      <c r="AK57" s="685"/>
      <c r="AL57" s="685"/>
      <c r="AM57" s="685"/>
      <c r="AN57" s="685"/>
      <c r="AO57" s="685"/>
      <c r="AP57" s="685"/>
      <c r="AQ57" s="685"/>
      <c r="AR57" s="685"/>
      <c r="AS57" s="685"/>
      <c r="AT57" s="685"/>
      <c r="AU57" s="685"/>
      <c r="AV57" s="685"/>
      <c r="AW57" s="685"/>
      <c r="AX57" s="685"/>
      <c r="AY57" s="685"/>
      <c r="AZ57" s="685"/>
      <c r="BA57" s="685"/>
      <c r="BB57" s="685"/>
      <c r="BC57" s="685"/>
      <c r="BD57" s="685"/>
      <c r="BE57" s="685"/>
      <c r="BF57" s="685"/>
      <c r="BG57" s="685"/>
      <c r="BH57" s="685"/>
      <c r="BI57" s="685"/>
      <c r="BJ57" s="685"/>
      <c r="BK57" s="685"/>
      <c r="BL57" s="685"/>
      <c r="BM57" s="685"/>
      <c r="BN57" s="685"/>
      <c r="BO57" s="685"/>
      <c r="BP57" s="685"/>
      <c r="BQ57" s="685"/>
      <c r="BR57" s="685"/>
      <c r="BS57" s="685"/>
      <c r="BT57" s="685"/>
      <c r="BU57" s="685"/>
      <c r="BV57" s="685"/>
      <c r="BW57" s="685"/>
      <c r="BX57" s="685"/>
      <c r="BY57" s="685"/>
      <c r="BZ57" s="685"/>
      <c r="CA57" s="685"/>
      <c r="CB57" s="685"/>
      <c r="CC57" s="685"/>
      <c r="CD57" s="685"/>
      <c r="CE57" s="685"/>
      <c r="CF57" s="685"/>
      <c r="CG57" s="685"/>
      <c r="CH57" s="685"/>
      <c r="CI57" s="685"/>
      <c r="CJ57" s="685"/>
      <c r="CK57" s="685"/>
      <c r="CL57" s="685"/>
      <c r="CM57" s="685"/>
      <c r="CN57" s="685"/>
      <c r="CO57" s="685"/>
      <c r="CP57" s="685"/>
      <c r="CQ57" s="685"/>
      <c r="CR57" s="685"/>
      <c r="CS57" s="685"/>
      <c r="CT57" s="685"/>
      <c r="CU57" s="685"/>
      <c r="CV57" s="685"/>
      <c r="CW57" s="685"/>
      <c r="CX57" s="685"/>
      <c r="CY57" s="685"/>
      <c r="CZ57" s="685"/>
      <c r="DA57" s="685"/>
      <c r="DB57" s="685"/>
      <c r="DC57" s="685"/>
      <c r="DD57" s="685"/>
      <c r="DE57" s="685"/>
      <c r="DF57" s="685"/>
      <c r="DG57" s="685"/>
      <c r="DH57" s="685"/>
      <c r="DI57" s="685"/>
      <c r="DJ57" s="685"/>
      <c r="DK57" s="685"/>
      <c r="DL57" s="685"/>
      <c r="DM57" s="685"/>
      <c r="DN57" s="685"/>
      <c r="DO57" s="685"/>
      <c r="DP57" s="685"/>
      <c r="DQ57" s="685"/>
      <c r="DR57" s="685"/>
      <c r="DS57" s="685"/>
      <c r="DT57" s="685"/>
      <c r="DU57" s="685"/>
      <c r="DV57" s="685"/>
      <c r="DW57" s="685"/>
      <c r="DX57" s="685"/>
      <c r="DY57" s="685"/>
      <c r="DZ57" s="685"/>
      <c r="EA57" s="685"/>
      <c r="EB57" s="685"/>
      <c r="EC57" s="685"/>
      <c r="ED57" s="685"/>
      <c r="EE57" s="685"/>
      <c r="EF57" s="685"/>
      <c r="EG57" s="685"/>
      <c r="EH57" s="685"/>
      <c r="EI57" s="685"/>
      <c r="EJ57" s="685"/>
      <c r="EK57" s="685"/>
      <c r="EL57" s="685"/>
    </row>
    <row r="58" spans="2:142">
      <c r="B58" s="739">
        <v>46</v>
      </c>
      <c r="C58" s="692" t="s">
        <v>1892</v>
      </c>
      <c r="D58" s="726">
        <v>91.521131999999994</v>
      </c>
      <c r="E58" s="737"/>
      <c r="F58" s="696"/>
      <c r="G58" s="696"/>
      <c r="H58" s="696"/>
      <c r="I58" s="696"/>
      <c r="J58" s="696"/>
      <c r="K58" s="696"/>
      <c r="L58" s="696"/>
      <c r="M58" s="696"/>
      <c r="N58" s="696"/>
      <c r="O58" s="696"/>
      <c r="P58" s="696"/>
      <c r="Q58" s="696"/>
      <c r="R58" s="696"/>
      <c r="S58" s="696"/>
    </row>
    <row r="59" spans="2:142">
      <c r="B59" s="739">
        <v>47</v>
      </c>
      <c r="C59" s="692" t="s">
        <v>1893</v>
      </c>
      <c r="D59" s="726">
        <v>864.52060800000004</v>
      </c>
      <c r="E59" s="737"/>
      <c r="F59" s="696"/>
      <c r="G59" s="696"/>
      <c r="H59" s="696"/>
      <c r="I59" s="696"/>
      <c r="J59" s="696"/>
      <c r="K59" s="696"/>
      <c r="L59" s="696"/>
      <c r="M59" s="696"/>
      <c r="N59" s="696"/>
      <c r="O59" s="696"/>
      <c r="P59" s="696"/>
      <c r="Q59" s="696"/>
      <c r="R59" s="696"/>
      <c r="S59" s="696"/>
    </row>
    <row r="60" spans="2:142">
      <c r="B60" s="739">
        <v>48</v>
      </c>
      <c r="C60" s="692" t="s">
        <v>1894</v>
      </c>
      <c r="D60" s="726">
        <v>21271.307914000001</v>
      </c>
      <c r="E60" s="737"/>
      <c r="F60" s="696"/>
      <c r="G60" s="696"/>
      <c r="H60" s="696"/>
      <c r="I60" s="696"/>
      <c r="J60" s="696"/>
      <c r="K60" s="696"/>
      <c r="L60" s="696"/>
      <c r="M60" s="696"/>
      <c r="N60" s="696"/>
      <c r="O60" s="696"/>
      <c r="P60" s="696"/>
      <c r="Q60" s="696"/>
      <c r="R60" s="696"/>
      <c r="S60" s="696"/>
    </row>
    <row r="61" spans="2:142" ht="38.25" customHeight="1">
      <c r="B61" s="739">
        <v>49</v>
      </c>
      <c r="C61" s="741" t="s">
        <v>1895</v>
      </c>
      <c r="D61" s="726">
        <v>22227.349654000001</v>
      </c>
      <c r="E61" s="737"/>
      <c r="F61" s="696"/>
      <c r="G61" s="696"/>
      <c r="H61" s="696"/>
      <c r="I61" s="696"/>
      <c r="J61" s="696"/>
      <c r="K61" s="696"/>
      <c r="L61" s="696"/>
      <c r="M61" s="696"/>
      <c r="N61" s="696"/>
      <c r="O61" s="696"/>
      <c r="P61" s="696"/>
      <c r="Q61" s="696"/>
      <c r="R61" s="696"/>
      <c r="S61" s="696"/>
    </row>
    <row r="62" spans="2:142" s="715" customFormat="1">
      <c r="B62" s="739">
        <v>50</v>
      </c>
      <c r="C62" s="731" t="s">
        <v>1896</v>
      </c>
      <c r="D62" s="727">
        <v>148129.22293299998</v>
      </c>
      <c r="E62" s="737"/>
      <c r="F62" s="696"/>
      <c r="G62" s="696"/>
      <c r="H62" s="696"/>
      <c r="I62" s="696"/>
      <c r="J62" s="696"/>
      <c r="K62" s="696"/>
      <c r="L62" s="696"/>
      <c r="M62" s="696"/>
      <c r="N62" s="696"/>
      <c r="O62" s="696"/>
      <c r="P62" s="696"/>
      <c r="Q62" s="696"/>
      <c r="R62" s="696"/>
      <c r="S62" s="696"/>
      <c r="T62" s="685"/>
      <c r="U62" s="685"/>
      <c r="V62" s="685"/>
      <c r="W62" s="685"/>
      <c r="X62" s="685"/>
      <c r="Y62" s="685"/>
      <c r="Z62" s="685"/>
      <c r="AA62" s="685"/>
      <c r="AB62" s="685"/>
      <c r="AC62" s="685"/>
      <c r="AD62" s="685"/>
      <c r="AE62" s="685"/>
      <c r="AF62" s="685"/>
      <c r="AG62" s="685"/>
      <c r="AH62" s="685"/>
      <c r="AI62" s="685"/>
      <c r="AJ62" s="685"/>
      <c r="AK62" s="685"/>
      <c r="AL62" s="685"/>
      <c r="AM62" s="685"/>
      <c r="AN62" s="685"/>
      <c r="AO62" s="685"/>
      <c r="AP62" s="685"/>
      <c r="AQ62" s="685"/>
      <c r="AR62" s="685"/>
      <c r="AS62" s="685"/>
      <c r="AT62" s="685"/>
      <c r="AU62" s="685"/>
      <c r="AV62" s="685"/>
      <c r="AW62" s="685"/>
      <c r="AX62" s="685"/>
      <c r="AY62" s="685"/>
      <c r="AZ62" s="685"/>
      <c r="BA62" s="685"/>
      <c r="BB62" s="685"/>
      <c r="BC62" s="685"/>
      <c r="BD62" s="685"/>
      <c r="BE62" s="685"/>
      <c r="BF62" s="685"/>
      <c r="BG62" s="685"/>
      <c r="BH62" s="685"/>
      <c r="BI62" s="685"/>
      <c r="BJ62" s="685"/>
      <c r="BK62" s="685"/>
      <c r="BL62" s="685"/>
      <c r="BM62" s="685"/>
      <c r="BN62" s="685"/>
      <c r="BO62" s="685"/>
      <c r="BP62" s="685"/>
      <c r="BQ62" s="685"/>
      <c r="BR62" s="685"/>
      <c r="BS62" s="685"/>
      <c r="BT62" s="685"/>
      <c r="BU62" s="685"/>
      <c r="BV62" s="685"/>
      <c r="BW62" s="685"/>
      <c r="BX62" s="685"/>
      <c r="BY62" s="685"/>
      <c r="BZ62" s="685"/>
      <c r="CA62" s="685"/>
      <c r="CB62" s="685"/>
      <c r="CC62" s="685"/>
      <c r="CD62" s="685"/>
      <c r="CE62" s="685"/>
      <c r="CF62" s="685"/>
      <c r="CG62" s="685"/>
      <c r="CH62" s="685"/>
      <c r="CI62" s="685"/>
      <c r="CJ62" s="685"/>
      <c r="CK62" s="685"/>
      <c r="CL62" s="685"/>
      <c r="CM62" s="685"/>
      <c r="CN62" s="685"/>
      <c r="CO62" s="685"/>
      <c r="CP62" s="685"/>
      <c r="CQ62" s="685"/>
      <c r="CR62" s="685"/>
      <c r="CS62" s="685"/>
      <c r="CT62" s="685"/>
      <c r="CU62" s="685"/>
      <c r="CV62" s="685"/>
      <c r="CW62" s="685"/>
      <c r="CX62" s="685"/>
      <c r="CY62" s="685"/>
      <c r="CZ62" s="685"/>
      <c r="DA62" s="685"/>
      <c r="DB62" s="685"/>
      <c r="DC62" s="685"/>
      <c r="DD62" s="685"/>
      <c r="DE62" s="685"/>
      <c r="DF62" s="685"/>
      <c r="DG62" s="685"/>
      <c r="DH62" s="685"/>
      <c r="DI62" s="685"/>
      <c r="DJ62" s="685"/>
      <c r="DK62" s="685"/>
      <c r="DL62" s="685"/>
      <c r="DM62" s="685"/>
      <c r="DN62" s="685"/>
      <c r="DO62" s="685"/>
      <c r="DP62" s="685"/>
      <c r="DQ62" s="685"/>
      <c r="DR62" s="685"/>
      <c r="DS62" s="685"/>
      <c r="DT62" s="685"/>
      <c r="DU62" s="685"/>
      <c r="DV62" s="685"/>
      <c r="DW62" s="685"/>
      <c r="DX62" s="685"/>
      <c r="DY62" s="685"/>
      <c r="DZ62" s="685"/>
      <c r="EA62" s="685"/>
      <c r="EB62" s="685"/>
      <c r="EC62" s="685"/>
      <c r="ED62" s="685"/>
      <c r="EE62" s="685"/>
      <c r="EF62" s="685"/>
      <c r="EG62" s="685"/>
      <c r="EH62" s="685"/>
      <c r="EI62" s="685"/>
      <c r="EJ62" s="685"/>
      <c r="EK62" s="685"/>
      <c r="EL62" s="685"/>
    </row>
    <row r="63" spans="2:142">
      <c r="B63" s="685"/>
    </row>
    <row r="64" spans="2:142">
      <c r="B64" s="106"/>
    </row>
    <row r="65" spans="2:2">
      <c r="B65" s="685"/>
    </row>
    <row r="66" spans="2:2">
      <c r="B66" s="685"/>
    </row>
    <row r="67" spans="2:2">
      <c r="B67" s="685"/>
    </row>
    <row r="68" spans="2:2">
      <c r="B68" s="685"/>
    </row>
    <row r="69" spans="2:2">
      <c r="B69" s="685"/>
    </row>
    <row r="70" spans="2:2">
      <c r="B70" s="685"/>
    </row>
    <row r="71" spans="2:2">
      <c r="B71" s="685"/>
    </row>
    <row r="72" spans="2:2">
      <c r="B72" s="685"/>
    </row>
    <row r="73" spans="2:2">
      <c r="B73" s="685"/>
    </row>
    <row r="74" spans="2:2">
      <c r="B74" s="685"/>
    </row>
    <row r="75" spans="2:2">
      <c r="B75" s="685"/>
    </row>
    <row r="76" spans="2:2">
      <c r="B76" s="685"/>
    </row>
    <row r="77" spans="2:2">
      <c r="B77" s="685"/>
    </row>
    <row r="78" spans="2:2">
      <c r="B78" s="685"/>
    </row>
    <row r="79" spans="2:2">
      <c r="B79" s="685"/>
    </row>
    <row r="80" spans="2:2">
      <c r="B80" s="685"/>
    </row>
    <row r="81" spans="2:2">
      <c r="B81" s="685"/>
    </row>
    <row r="82" spans="2:2">
      <c r="B82" s="685"/>
    </row>
    <row r="83" spans="2:2">
      <c r="B83" s="685"/>
    </row>
    <row r="84" spans="2:2">
      <c r="B84" s="685"/>
    </row>
    <row r="85" spans="2:2">
      <c r="B85" s="685"/>
    </row>
    <row r="86" spans="2:2">
      <c r="B86" s="685"/>
    </row>
    <row r="87" spans="2:2">
      <c r="B87" s="685"/>
    </row>
    <row r="88" spans="2:2">
      <c r="B88" s="685"/>
    </row>
    <row r="89" spans="2:2">
      <c r="B89" s="685"/>
    </row>
    <row r="90" spans="2:2">
      <c r="B90" s="685"/>
    </row>
    <row r="91" spans="2:2">
      <c r="B91" s="685"/>
    </row>
    <row r="92" spans="2:2">
      <c r="B92" s="685"/>
    </row>
    <row r="93" spans="2:2">
      <c r="B93" s="685"/>
    </row>
    <row r="94" spans="2:2">
      <c r="B94" s="685"/>
    </row>
    <row r="95" spans="2:2">
      <c r="B95" s="685"/>
    </row>
    <row r="96" spans="2:2">
      <c r="B96" s="685"/>
    </row>
    <row r="97" spans="2:2">
      <c r="B97" s="685"/>
    </row>
    <row r="98" spans="2:2">
      <c r="B98" s="685"/>
    </row>
    <row r="99" spans="2:2">
      <c r="B99" s="685"/>
    </row>
    <row r="100" spans="2:2">
      <c r="B100" s="685"/>
    </row>
    <row r="101" spans="2:2">
      <c r="B101" s="685"/>
    </row>
    <row r="102" spans="2:2">
      <c r="B102" s="685"/>
    </row>
    <row r="103" spans="2:2">
      <c r="B103" s="685"/>
    </row>
    <row r="104" spans="2:2">
      <c r="B104" s="685"/>
    </row>
    <row r="105" spans="2:2">
      <c r="B105" s="685"/>
    </row>
    <row r="106" spans="2:2">
      <c r="B106" s="685"/>
    </row>
    <row r="107" spans="2:2">
      <c r="B107" s="685"/>
    </row>
    <row r="108" spans="2:2">
      <c r="B108" s="685"/>
    </row>
    <row r="109" spans="2:2">
      <c r="B109" s="685"/>
    </row>
    <row r="110" spans="2:2">
      <c r="B110" s="685"/>
    </row>
    <row r="111" spans="2:2">
      <c r="B111" s="685"/>
    </row>
    <row r="112" spans="2:2">
      <c r="B112" s="685"/>
    </row>
    <row r="113" spans="2:2">
      <c r="B113" s="685"/>
    </row>
    <row r="114" spans="2:2">
      <c r="B114" s="685"/>
    </row>
    <row r="115" spans="2:2">
      <c r="B115" s="685"/>
    </row>
    <row r="116" spans="2:2">
      <c r="B116" s="685"/>
    </row>
    <row r="117" spans="2:2">
      <c r="B117" s="685"/>
    </row>
    <row r="118" spans="2:2">
      <c r="B118" s="685"/>
    </row>
    <row r="119" spans="2:2">
      <c r="B119" s="685"/>
    </row>
    <row r="120" spans="2:2">
      <c r="B120" s="685"/>
    </row>
    <row r="121" spans="2:2">
      <c r="B121" s="685"/>
    </row>
    <row r="122" spans="2:2">
      <c r="B122" s="685"/>
    </row>
    <row r="123" spans="2:2">
      <c r="B123" s="685"/>
    </row>
    <row r="124" spans="2:2">
      <c r="B124" s="685"/>
    </row>
    <row r="125" spans="2:2">
      <c r="B125" s="685"/>
    </row>
    <row r="126" spans="2:2">
      <c r="B126" s="685"/>
    </row>
    <row r="127" spans="2:2">
      <c r="B127" s="685"/>
    </row>
    <row r="128" spans="2:2">
      <c r="B128" s="685"/>
    </row>
    <row r="129" spans="2:2">
      <c r="B129" s="685"/>
    </row>
    <row r="130" spans="2:2">
      <c r="B130" s="685"/>
    </row>
    <row r="131" spans="2:2">
      <c r="B131" s="685"/>
    </row>
    <row r="132" spans="2:2">
      <c r="B132" s="685"/>
    </row>
    <row r="133" spans="2:2">
      <c r="B133" s="685"/>
    </row>
    <row r="134" spans="2:2">
      <c r="B134" s="685"/>
    </row>
    <row r="135" spans="2:2">
      <c r="B135" s="685"/>
    </row>
    <row r="136" spans="2:2">
      <c r="B136" s="685"/>
    </row>
    <row r="137" spans="2:2">
      <c r="B137" s="685"/>
    </row>
    <row r="138" spans="2:2">
      <c r="B138" s="685"/>
    </row>
    <row r="139" spans="2:2">
      <c r="B139" s="685"/>
    </row>
    <row r="140" spans="2:2">
      <c r="B140" s="685"/>
    </row>
    <row r="141" spans="2:2">
      <c r="B141" s="685"/>
    </row>
    <row r="142" spans="2:2">
      <c r="B142" s="685"/>
    </row>
    <row r="143" spans="2:2">
      <c r="B143" s="685"/>
    </row>
    <row r="144" spans="2:2">
      <c r="B144" s="685"/>
    </row>
    <row r="145" spans="2:2">
      <c r="B145" s="685"/>
    </row>
    <row r="146" spans="2:2">
      <c r="B146" s="685"/>
    </row>
    <row r="147" spans="2:2">
      <c r="B147" s="685"/>
    </row>
    <row r="148" spans="2:2">
      <c r="B148" s="685"/>
    </row>
    <row r="149" spans="2:2">
      <c r="B149" s="685"/>
    </row>
    <row r="150" spans="2:2">
      <c r="B150" s="685"/>
    </row>
    <row r="151" spans="2:2">
      <c r="B151" s="685"/>
    </row>
    <row r="152" spans="2:2">
      <c r="B152" s="685"/>
    </row>
    <row r="153" spans="2:2">
      <c r="B153" s="685"/>
    </row>
    <row r="154" spans="2:2">
      <c r="B154" s="685"/>
    </row>
    <row r="155" spans="2:2">
      <c r="B155" s="685"/>
    </row>
    <row r="156" spans="2:2">
      <c r="B156" s="685"/>
    </row>
    <row r="157" spans="2:2">
      <c r="B157" s="685"/>
    </row>
    <row r="158" spans="2:2">
      <c r="B158" s="685"/>
    </row>
    <row r="159" spans="2:2">
      <c r="B159" s="685"/>
    </row>
    <row r="160" spans="2:2">
      <c r="B160" s="685"/>
    </row>
    <row r="161" spans="2:2">
      <c r="B161" s="685"/>
    </row>
    <row r="162" spans="2:2">
      <c r="B162" s="685"/>
    </row>
    <row r="163" spans="2:2">
      <c r="B163" s="685"/>
    </row>
    <row r="164" spans="2:2">
      <c r="B164" s="685"/>
    </row>
    <row r="165" spans="2:2">
      <c r="B165" s="685"/>
    </row>
    <row r="166" spans="2:2">
      <c r="B166" s="685"/>
    </row>
    <row r="167" spans="2:2">
      <c r="B167" s="685"/>
    </row>
    <row r="168" spans="2:2">
      <c r="B168" s="685"/>
    </row>
    <row r="169" spans="2:2">
      <c r="B169" s="685"/>
    </row>
    <row r="170" spans="2:2">
      <c r="B170" s="685"/>
    </row>
    <row r="171" spans="2:2">
      <c r="B171" s="685"/>
    </row>
    <row r="172" spans="2:2">
      <c r="B172" s="685"/>
    </row>
    <row r="173" spans="2:2">
      <c r="B173" s="685"/>
    </row>
    <row r="174" spans="2:2">
      <c r="B174" s="685"/>
    </row>
    <row r="175" spans="2:2">
      <c r="B175" s="685"/>
    </row>
    <row r="176" spans="2:2">
      <c r="B176" s="685"/>
    </row>
    <row r="177" spans="2:2">
      <c r="B177" s="685"/>
    </row>
    <row r="178" spans="2:2">
      <c r="B178" s="685"/>
    </row>
    <row r="179" spans="2:2">
      <c r="B179" s="685"/>
    </row>
    <row r="180" spans="2:2">
      <c r="B180" s="685"/>
    </row>
    <row r="181" spans="2:2">
      <c r="B181" s="685"/>
    </row>
    <row r="182" spans="2:2">
      <c r="B182" s="685"/>
    </row>
    <row r="183" spans="2:2">
      <c r="B183" s="685"/>
    </row>
    <row r="184" spans="2:2">
      <c r="B184" s="685"/>
    </row>
    <row r="185" spans="2:2">
      <c r="B185" s="685"/>
    </row>
    <row r="186" spans="2:2">
      <c r="B186" s="685"/>
    </row>
    <row r="187" spans="2:2">
      <c r="B187" s="685"/>
    </row>
    <row r="188" spans="2:2">
      <c r="B188" s="685"/>
    </row>
    <row r="189" spans="2:2">
      <c r="B189" s="685"/>
    </row>
    <row r="190" spans="2:2">
      <c r="B190" s="685"/>
    </row>
    <row r="191" spans="2:2">
      <c r="B191" s="685"/>
    </row>
    <row r="192" spans="2:2">
      <c r="B192" s="685"/>
    </row>
    <row r="193" spans="2:2">
      <c r="B193" s="685"/>
    </row>
    <row r="194" spans="2:2">
      <c r="B194" s="685"/>
    </row>
    <row r="195" spans="2:2">
      <c r="B195" s="685"/>
    </row>
    <row r="196" spans="2:2">
      <c r="B196" s="685"/>
    </row>
    <row r="197" spans="2:2">
      <c r="B197" s="685"/>
    </row>
    <row r="198" spans="2:2">
      <c r="B198" s="685"/>
    </row>
    <row r="199" spans="2:2">
      <c r="B199" s="685"/>
    </row>
    <row r="200" spans="2:2">
      <c r="B200" s="685"/>
    </row>
    <row r="201" spans="2:2">
      <c r="B201" s="685"/>
    </row>
    <row r="202" spans="2:2">
      <c r="B202" s="685"/>
    </row>
    <row r="203" spans="2:2">
      <c r="B203" s="685"/>
    </row>
    <row r="204" spans="2:2">
      <c r="B204" s="685"/>
    </row>
    <row r="205" spans="2:2">
      <c r="B205" s="685"/>
    </row>
    <row r="206" spans="2:2">
      <c r="B206" s="685"/>
    </row>
    <row r="207" spans="2:2">
      <c r="B207" s="685"/>
    </row>
    <row r="208" spans="2:2">
      <c r="B208" s="685"/>
    </row>
    <row r="209" spans="2:2">
      <c r="B209" s="685"/>
    </row>
    <row r="210" spans="2:2">
      <c r="B210" s="685"/>
    </row>
    <row r="211" spans="2:2">
      <c r="B211" s="685"/>
    </row>
    <row r="212" spans="2:2">
      <c r="B212" s="685"/>
    </row>
    <row r="213" spans="2:2">
      <c r="B213" s="685"/>
    </row>
    <row r="214" spans="2:2">
      <c r="B214" s="685"/>
    </row>
    <row r="215" spans="2:2">
      <c r="B215" s="685"/>
    </row>
    <row r="216" spans="2:2">
      <c r="B216" s="685"/>
    </row>
    <row r="217" spans="2:2">
      <c r="B217" s="685"/>
    </row>
    <row r="218" spans="2:2">
      <c r="B218" s="685"/>
    </row>
    <row r="219" spans="2:2">
      <c r="B219" s="685"/>
    </row>
    <row r="220" spans="2:2">
      <c r="B220" s="685"/>
    </row>
    <row r="221" spans="2:2">
      <c r="B221" s="685"/>
    </row>
    <row r="222" spans="2:2">
      <c r="B222" s="685"/>
    </row>
    <row r="223" spans="2:2">
      <c r="B223" s="685"/>
    </row>
    <row r="224" spans="2:2">
      <c r="B224" s="685"/>
    </row>
    <row r="225" spans="2:2">
      <c r="B225" s="685"/>
    </row>
    <row r="226" spans="2:2">
      <c r="B226" s="685"/>
    </row>
    <row r="227" spans="2:2">
      <c r="B227" s="685"/>
    </row>
    <row r="228" spans="2:2">
      <c r="B228" s="685"/>
    </row>
    <row r="229" spans="2:2">
      <c r="B229" s="685"/>
    </row>
    <row r="230" spans="2:2">
      <c r="B230" s="685"/>
    </row>
    <row r="231" spans="2:2">
      <c r="B231" s="685"/>
    </row>
    <row r="232" spans="2:2">
      <c r="B232" s="685"/>
    </row>
    <row r="233" spans="2:2">
      <c r="B233" s="685"/>
    </row>
    <row r="234" spans="2:2">
      <c r="B234" s="685"/>
    </row>
    <row r="235" spans="2:2">
      <c r="B235" s="685"/>
    </row>
    <row r="236" spans="2:2">
      <c r="B236" s="685"/>
    </row>
    <row r="237" spans="2:2">
      <c r="B237" s="685"/>
    </row>
    <row r="238" spans="2:2">
      <c r="B238" s="685"/>
    </row>
    <row r="239" spans="2:2">
      <c r="B239" s="685"/>
    </row>
    <row r="240" spans="2:2">
      <c r="B240" s="685"/>
    </row>
    <row r="241" spans="2:2">
      <c r="B241" s="685"/>
    </row>
    <row r="242" spans="2:2">
      <c r="B242" s="685"/>
    </row>
    <row r="243" spans="2:2">
      <c r="B243" s="685"/>
    </row>
    <row r="244" spans="2:2">
      <c r="B244" s="685"/>
    </row>
    <row r="245" spans="2:2">
      <c r="B245" s="685"/>
    </row>
    <row r="246" spans="2:2">
      <c r="B246" s="685"/>
    </row>
    <row r="247" spans="2:2">
      <c r="B247" s="685"/>
    </row>
    <row r="248" spans="2:2">
      <c r="B248" s="685"/>
    </row>
    <row r="249" spans="2:2">
      <c r="B249" s="685"/>
    </row>
    <row r="250" spans="2:2">
      <c r="B250" s="685"/>
    </row>
    <row r="251" spans="2:2">
      <c r="B251" s="685"/>
    </row>
    <row r="252" spans="2:2">
      <c r="B252" s="685"/>
    </row>
    <row r="253" spans="2:2">
      <c r="B253" s="685"/>
    </row>
    <row r="254" spans="2:2">
      <c r="B254" s="685"/>
    </row>
    <row r="255" spans="2:2">
      <c r="B255" s="685"/>
    </row>
    <row r="256" spans="2:2">
      <c r="B256" s="685"/>
    </row>
    <row r="257" spans="2:2">
      <c r="B257" s="685"/>
    </row>
    <row r="258" spans="2:2">
      <c r="B258" s="685"/>
    </row>
    <row r="259" spans="2:2">
      <c r="B259" s="685"/>
    </row>
    <row r="260" spans="2:2">
      <c r="B260" s="685"/>
    </row>
    <row r="261" spans="2:2">
      <c r="B261" s="685"/>
    </row>
    <row r="262" spans="2:2">
      <c r="B262" s="685"/>
    </row>
    <row r="263" spans="2:2">
      <c r="B263" s="685"/>
    </row>
    <row r="264" spans="2:2">
      <c r="B264" s="685"/>
    </row>
    <row r="265" spans="2:2">
      <c r="B265" s="685"/>
    </row>
    <row r="266" spans="2:2">
      <c r="B266" s="685"/>
    </row>
    <row r="267" spans="2:2">
      <c r="B267" s="685"/>
    </row>
    <row r="268" spans="2:2">
      <c r="B268" s="685"/>
    </row>
    <row r="269" spans="2:2">
      <c r="B269" s="685"/>
    </row>
    <row r="270" spans="2:2">
      <c r="B270" s="685"/>
    </row>
    <row r="271" spans="2:2">
      <c r="B271" s="685"/>
    </row>
    <row r="272" spans="2:2">
      <c r="B272" s="685"/>
    </row>
    <row r="273" spans="2:2">
      <c r="B273" s="685"/>
    </row>
    <row r="274" spans="2:2">
      <c r="B274" s="685"/>
    </row>
    <row r="275" spans="2:2">
      <c r="B275" s="685"/>
    </row>
    <row r="276" spans="2:2">
      <c r="B276" s="685"/>
    </row>
    <row r="277" spans="2:2">
      <c r="B277" s="685"/>
    </row>
    <row r="278" spans="2:2">
      <c r="B278" s="685"/>
    </row>
    <row r="279" spans="2:2">
      <c r="B279" s="685"/>
    </row>
    <row r="280" spans="2:2">
      <c r="B280" s="685"/>
    </row>
    <row r="281" spans="2:2">
      <c r="B281" s="685"/>
    </row>
    <row r="282" spans="2:2">
      <c r="B282" s="685"/>
    </row>
    <row r="283" spans="2:2">
      <c r="B283" s="685"/>
    </row>
    <row r="284" spans="2:2">
      <c r="B284" s="685"/>
    </row>
    <row r="285" spans="2:2">
      <c r="B285" s="685"/>
    </row>
    <row r="286" spans="2:2">
      <c r="B286" s="685"/>
    </row>
    <row r="287" spans="2:2">
      <c r="B287" s="685"/>
    </row>
    <row r="288" spans="2:2">
      <c r="B288" s="685"/>
    </row>
    <row r="289" spans="2:2">
      <c r="B289" s="685"/>
    </row>
    <row r="290" spans="2:2">
      <c r="B290" s="685"/>
    </row>
    <row r="291" spans="2:2">
      <c r="B291" s="685"/>
    </row>
    <row r="292" spans="2:2">
      <c r="B292" s="685"/>
    </row>
    <row r="293" spans="2:2">
      <c r="B293" s="685"/>
    </row>
    <row r="294" spans="2:2">
      <c r="B294" s="685"/>
    </row>
    <row r="295" spans="2:2">
      <c r="B295" s="685"/>
    </row>
    <row r="296" spans="2:2">
      <c r="B296" s="685"/>
    </row>
    <row r="297" spans="2:2">
      <c r="B297" s="685"/>
    </row>
    <row r="298" spans="2:2">
      <c r="B298" s="685"/>
    </row>
    <row r="299" spans="2:2">
      <c r="B299" s="685"/>
    </row>
    <row r="300" spans="2:2">
      <c r="B300" s="685"/>
    </row>
    <row r="301" spans="2:2">
      <c r="B301" s="685"/>
    </row>
    <row r="302" spans="2:2">
      <c r="B302" s="685"/>
    </row>
    <row r="303" spans="2:2">
      <c r="B303" s="685"/>
    </row>
    <row r="304" spans="2:2">
      <c r="B304" s="685"/>
    </row>
    <row r="305" spans="2:2">
      <c r="B305" s="685"/>
    </row>
    <row r="306" spans="2:2">
      <c r="B306" s="685"/>
    </row>
    <row r="307" spans="2:2">
      <c r="B307" s="685"/>
    </row>
    <row r="308" spans="2:2">
      <c r="B308" s="685"/>
    </row>
    <row r="309" spans="2:2">
      <c r="B309" s="685"/>
    </row>
  </sheetData>
  <mergeCells count="12">
    <mergeCell ref="K8:N8"/>
    <mergeCell ref="P8:S8"/>
    <mergeCell ref="D5:S5"/>
    <mergeCell ref="U5:V6"/>
    <mergeCell ref="D6:D9"/>
    <mergeCell ref="E6:I6"/>
    <mergeCell ref="J6:N6"/>
    <mergeCell ref="O6:S6"/>
    <mergeCell ref="E7:I7"/>
    <mergeCell ref="J7:N7"/>
    <mergeCell ref="O7:S7"/>
    <mergeCell ref="F8:I8"/>
  </mergeCells>
  <hyperlinks>
    <hyperlink ref="U5:V6" location="Index!A1" display="Return to Index" xr:uid="{704E48F1-A9A7-40C0-9C61-24E48A16FAE0}"/>
  </hyperlinks>
  <pageMargins left="0.7" right="0.7" top="0.75" bottom="0.75" header="0.3" footer="0.3"/>
  <pageSetup orientation="portrait" r:id="rId1"/>
  <headerFooter>
    <oddHeader>&amp;L&amp;"Calibri"&amp;12&amp;K000000EBA Regular Use&amp;1#</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31F0-DBE5-4B0D-822B-1F97BF70D17D}">
  <dimension ref="B2:AL28"/>
  <sheetViews>
    <sheetView topLeftCell="F1" zoomScale="90" zoomScaleNormal="90" workbookViewId="0">
      <selection activeCell="AK4" sqref="AK4:AL5"/>
    </sheetView>
  </sheetViews>
  <sheetFormatPr defaultColWidth="8.81640625" defaultRowHeight="14.5"/>
  <cols>
    <col min="1" max="1" width="8.81640625" style="742"/>
    <col min="2" max="2" width="4.1796875" style="743" customWidth="1"/>
    <col min="3" max="3" width="64.453125" style="742" customWidth="1"/>
    <col min="4" max="4" width="8.81640625" style="742"/>
    <col min="5" max="5" width="11.26953125" style="742" customWidth="1"/>
    <col min="6" max="8" width="12.7265625" style="742" customWidth="1"/>
    <col min="9" max="9" width="8.81640625" style="742"/>
    <col min="10" max="10" width="9.7265625" style="742" customWidth="1"/>
    <col min="11" max="11" width="12.7265625" style="742" bestFit="1" customWidth="1"/>
    <col min="12" max="13" width="12.7265625" style="742" customWidth="1"/>
    <col min="14" max="14" width="8.81640625" style="742"/>
    <col min="15" max="15" width="11" style="742" customWidth="1"/>
    <col min="16" max="16" width="12.7265625" style="742" bestFit="1" customWidth="1"/>
    <col min="17" max="18" width="12.7265625" style="742" customWidth="1"/>
    <col min="19" max="19" width="13.81640625" style="742" bestFit="1" customWidth="1"/>
    <col min="20" max="20" width="12.453125" style="742" bestFit="1" customWidth="1"/>
    <col min="21" max="21" width="11.26953125" style="742" customWidth="1"/>
    <col min="22" max="22" width="12" style="742" bestFit="1" customWidth="1"/>
    <col min="23" max="23" width="13.7265625" style="742" customWidth="1"/>
    <col min="24" max="24" width="12" style="742" customWidth="1"/>
    <col min="25" max="25" width="8.81640625" style="742"/>
    <col min="26" max="26" width="9.7265625" style="742" customWidth="1"/>
    <col min="27" max="27" width="13.1796875" style="742" customWidth="1"/>
    <col min="28" max="28" width="14.453125" style="742" customWidth="1"/>
    <col min="29" max="29" width="12" style="742" customWidth="1"/>
    <col min="30" max="30" width="8.81640625" style="742"/>
    <col min="31" max="31" width="11" style="742" customWidth="1"/>
    <col min="32" max="32" width="12.54296875" style="742" bestFit="1" customWidth="1"/>
    <col min="33" max="33" width="13" style="742" bestFit="1" customWidth="1"/>
    <col min="34" max="34" width="12" style="742" customWidth="1"/>
    <col min="35" max="35" width="15.7265625" style="742" bestFit="1" customWidth="1"/>
    <col min="36" max="36" width="11.26953125" style="742" customWidth="1"/>
    <col min="37" max="16384" width="8.81640625" style="742"/>
  </cols>
  <sheetData>
    <row r="2" spans="2:38">
      <c r="B2" s="708" t="s">
        <v>1842</v>
      </c>
    </row>
    <row r="3" spans="2:38" ht="15" thickBot="1">
      <c r="AF3" s="744"/>
      <c r="AG3" s="744"/>
      <c r="AH3" s="744"/>
      <c r="AI3" s="744"/>
    </row>
    <row r="4" spans="2:38" s="743" customFormat="1" ht="15" thickBot="1">
      <c r="B4" s="980"/>
      <c r="C4" s="981"/>
      <c r="D4" s="745" t="s">
        <v>962</v>
      </c>
      <c r="E4" s="746" t="s">
        <v>963</v>
      </c>
      <c r="F4" s="746" t="s">
        <v>964</v>
      </c>
      <c r="G4" s="746" t="s">
        <v>965</v>
      </c>
      <c r="H4" s="746" t="s">
        <v>966</v>
      </c>
      <c r="I4" s="746" t="s">
        <v>967</v>
      </c>
      <c r="J4" s="746" t="s">
        <v>968</v>
      </c>
      <c r="K4" s="746" t="s">
        <v>969</v>
      </c>
      <c r="L4" s="746" t="s">
        <v>970</v>
      </c>
      <c r="M4" s="746" t="s">
        <v>971</v>
      </c>
      <c r="N4" s="746" t="s">
        <v>972</v>
      </c>
      <c r="O4" s="746" t="s">
        <v>973</v>
      </c>
      <c r="P4" s="746" t="s">
        <v>974</v>
      </c>
      <c r="Q4" s="746" t="s">
        <v>975</v>
      </c>
      <c r="R4" s="746" t="s">
        <v>976</v>
      </c>
      <c r="S4" s="746" t="s">
        <v>977</v>
      </c>
      <c r="T4" s="746" t="s">
        <v>1897</v>
      </c>
      <c r="U4" s="746" t="s">
        <v>1898</v>
      </c>
      <c r="V4" s="746" t="s">
        <v>1899</v>
      </c>
      <c r="W4" s="746" t="s">
        <v>1900</v>
      </c>
      <c r="X4" s="746" t="s">
        <v>1901</v>
      </c>
      <c r="Y4" s="746" t="s">
        <v>1902</v>
      </c>
      <c r="Z4" s="746" t="s">
        <v>1903</v>
      </c>
      <c r="AA4" s="746" t="s">
        <v>1904</v>
      </c>
      <c r="AB4" s="746" t="s">
        <v>1905</v>
      </c>
      <c r="AC4" s="746" t="s">
        <v>1906</v>
      </c>
      <c r="AD4" s="746" t="s">
        <v>1907</v>
      </c>
      <c r="AE4" s="746" t="s">
        <v>1908</v>
      </c>
      <c r="AF4" s="746" t="s">
        <v>1909</v>
      </c>
      <c r="AG4" s="746" t="s">
        <v>1910</v>
      </c>
      <c r="AH4" s="746" t="s">
        <v>1911</v>
      </c>
      <c r="AI4" s="746" t="s">
        <v>1912</v>
      </c>
      <c r="AK4" s="855" t="s">
        <v>180</v>
      </c>
      <c r="AL4" s="856"/>
    </row>
    <row r="5" spans="2:38" ht="28.9" customHeight="1">
      <c r="B5" s="747"/>
      <c r="C5" s="748"/>
      <c r="D5" s="982" t="s">
        <v>1913</v>
      </c>
      <c r="E5" s="983"/>
      <c r="F5" s="983"/>
      <c r="G5" s="983"/>
      <c r="H5" s="983"/>
      <c r="I5" s="983"/>
      <c r="J5" s="983"/>
      <c r="K5" s="983"/>
      <c r="L5" s="983"/>
      <c r="M5" s="983"/>
      <c r="N5" s="983"/>
      <c r="O5" s="983"/>
      <c r="P5" s="983"/>
      <c r="Q5" s="983"/>
      <c r="R5" s="983"/>
      <c r="S5" s="983"/>
      <c r="T5" s="982" t="s">
        <v>1914</v>
      </c>
      <c r="U5" s="983"/>
      <c r="V5" s="983"/>
      <c r="W5" s="983"/>
      <c r="X5" s="983"/>
      <c r="Y5" s="983"/>
      <c r="Z5" s="983"/>
      <c r="AA5" s="983"/>
      <c r="AB5" s="983"/>
      <c r="AC5" s="983"/>
      <c r="AD5" s="983"/>
      <c r="AE5" s="983"/>
      <c r="AF5" s="983"/>
      <c r="AG5" s="983"/>
      <c r="AH5" s="983"/>
      <c r="AI5" s="984"/>
      <c r="AK5" s="857"/>
      <c r="AL5" s="858"/>
    </row>
    <row r="6" spans="2:38" ht="14.25" customHeight="1">
      <c r="B6" s="749"/>
      <c r="C6" s="750"/>
      <c r="D6" s="985" t="s">
        <v>1844</v>
      </c>
      <c r="E6" s="985"/>
      <c r="F6" s="985"/>
      <c r="G6" s="985"/>
      <c r="H6" s="985"/>
      <c r="I6" s="986" t="s">
        <v>1845</v>
      </c>
      <c r="J6" s="987"/>
      <c r="K6" s="987"/>
      <c r="L6" s="987"/>
      <c r="M6" s="988"/>
      <c r="N6" s="986" t="s">
        <v>1846</v>
      </c>
      <c r="O6" s="987"/>
      <c r="P6" s="987"/>
      <c r="Q6" s="987"/>
      <c r="R6" s="987"/>
      <c r="S6" s="750"/>
      <c r="T6" s="986" t="s">
        <v>1844</v>
      </c>
      <c r="U6" s="987"/>
      <c r="V6" s="987"/>
      <c r="W6" s="987"/>
      <c r="X6" s="988"/>
      <c r="Y6" s="986" t="s">
        <v>1845</v>
      </c>
      <c r="Z6" s="987"/>
      <c r="AA6" s="987"/>
      <c r="AB6" s="987"/>
      <c r="AC6" s="988"/>
      <c r="AD6" s="986" t="s">
        <v>1846</v>
      </c>
      <c r="AE6" s="987"/>
      <c r="AF6" s="987"/>
      <c r="AG6" s="987"/>
      <c r="AH6" s="987"/>
      <c r="AI6" s="988"/>
      <c r="AK6" s="437"/>
      <c r="AL6" s="437"/>
    </row>
    <row r="7" spans="2:38" ht="33.75" customHeight="1">
      <c r="B7" s="749"/>
      <c r="C7" s="751" t="s">
        <v>1915</v>
      </c>
      <c r="D7" s="976" t="s">
        <v>1916</v>
      </c>
      <c r="E7" s="977"/>
      <c r="F7" s="977"/>
      <c r="G7" s="977"/>
      <c r="H7" s="978"/>
      <c r="I7" s="976" t="s">
        <v>1916</v>
      </c>
      <c r="J7" s="977"/>
      <c r="K7" s="977"/>
      <c r="L7" s="977"/>
      <c r="M7" s="978"/>
      <c r="N7" s="976" t="s">
        <v>1916</v>
      </c>
      <c r="O7" s="977"/>
      <c r="P7" s="977"/>
      <c r="Q7" s="977"/>
      <c r="R7" s="978"/>
      <c r="S7" s="961" t="s">
        <v>1917</v>
      </c>
      <c r="T7" s="976" t="s">
        <v>1918</v>
      </c>
      <c r="U7" s="977"/>
      <c r="V7" s="977"/>
      <c r="W7" s="977"/>
      <c r="X7" s="978"/>
      <c r="Y7" s="976" t="s">
        <v>1918</v>
      </c>
      <c r="Z7" s="977"/>
      <c r="AA7" s="977"/>
      <c r="AB7" s="977"/>
      <c r="AC7" s="978"/>
      <c r="AD7" s="976" t="s">
        <v>1918</v>
      </c>
      <c r="AE7" s="977"/>
      <c r="AF7" s="977"/>
      <c r="AG7" s="977"/>
      <c r="AH7" s="978"/>
      <c r="AI7" s="961" t="s">
        <v>1919</v>
      </c>
    </row>
    <row r="8" spans="2:38" ht="15" customHeight="1">
      <c r="B8" s="749"/>
      <c r="C8" s="750"/>
      <c r="D8" s="752"/>
      <c r="E8" s="976" t="s">
        <v>1847</v>
      </c>
      <c r="F8" s="977"/>
      <c r="G8" s="977"/>
      <c r="H8" s="978"/>
      <c r="I8" s="753"/>
      <c r="J8" s="976" t="s">
        <v>1847</v>
      </c>
      <c r="K8" s="977"/>
      <c r="L8" s="977"/>
      <c r="M8" s="978"/>
      <c r="N8" s="753"/>
      <c r="O8" s="976" t="s">
        <v>1847</v>
      </c>
      <c r="P8" s="977"/>
      <c r="Q8" s="977"/>
      <c r="R8" s="978"/>
      <c r="S8" s="962"/>
      <c r="T8" s="753"/>
      <c r="U8" s="976" t="s">
        <v>1847</v>
      </c>
      <c r="V8" s="977"/>
      <c r="W8" s="977"/>
      <c r="X8" s="978"/>
      <c r="Y8" s="753"/>
      <c r="Z8" s="976" t="s">
        <v>1847</v>
      </c>
      <c r="AA8" s="977"/>
      <c r="AB8" s="977"/>
      <c r="AC8" s="978"/>
      <c r="AD8" s="753"/>
      <c r="AE8" s="976" t="s">
        <v>1847</v>
      </c>
      <c r="AF8" s="977"/>
      <c r="AG8" s="977"/>
      <c r="AH8" s="978"/>
      <c r="AI8" s="962"/>
    </row>
    <row r="9" spans="2:38" ht="43.5">
      <c r="B9" s="749"/>
      <c r="C9" s="699" t="str">
        <f>'Template 7'!B9</f>
        <v>At 31 December 2024</v>
      </c>
      <c r="D9" s="754"/>
      <c r="E9" s="754"/>
      <c r="F9" s="755" t="s">
        <v>1848</v>
      </c>
      <c r="G9" s="755" t="s">
        <v>1849</v>
      </c>
      <c r="H9" s="755" t="s">
        <v>1850</v>
      </c>
      <c r="I9" s="754"/>
      <c r="J9" s="754"/>
      <c r="K9" s="755" t="s">
        <v>1848</v>
      </c>
      <c r="L9" s="755" t="s">
        <v>1851</v>
      </c>
      <c r="M9" s="755" t="s">
        <v>1850</v>
      </c>
      <c r="N9" s="754"/>
      <c r="O9" s="754"/>
      <c r="P9" s="755" t="s">
        <v>1848</v>
      </c>
      <c r="Q9" s="755" t="s">
        <v>1852</v>
      </c>
      <c r="R9" s="755" t="s">
        <v>1850</v>
      </c>
      <c r="S9" s="979"/>
      <c r="T9" s="754"/>
      <c r="U9" s="754"/>
      <c r="V9" s="755" t="s">
        <v>1848</v>
      </c>
      <c r="W9" s="755" t="s">
        <v>1849</v>
      </c>
      <c r="X9" s="755" t="s">
        <v>1850</v>
      </c>
      <c r="Y9" s="754"/>
      <c r="Z9" s="754"/>
      <c r="AA9" s="755" t="s">
        <v>1848</v>
      </c>
      <c r="AB9" s="755" t="s">
        <v>1851</v>
      </c>
      <c r="AC9" s="755" t="s">
        <v>1850</v>
      </c>
      <c r="AD9" s="754"/>
      <c r="AE9" s="754"/>
      <c r="AF9" s="755" t="s">
        <v>1848</v>
      </c>
      <c r="AG9" s="755" t="s">
        <v>1852</v>
      </c>
      <c r="AH9" s="755" t="s">
        <v>1850</v>
      </c>
      <c r="AI9" s="979"/>
    </row>
    <row r="10" spans="2:38">
      <c r="B10" s="756">
        <v>1</v>
      </c>
      <c r="C10" s="757" t="s">
        <v>1920</v>
      </c>
      <c r="D10" s="758">
        <v>0.17954476429444552</v>
      </c>
      <c r="E10" s="758">
        <v>1.321778237625058E-2</v>
      </c>
      <c r="F10" s="759"/>
      <c r="G10" s="760"/>
      <c r="H10" s="760"/>
      <c r="I10" s="760"/>
      <c r="J10" s="760"/>
      <c r="K10" s="759"/>
      <c r="L10" s="760"/>
      <c r="M10" s="760"/>
      <c r="N10" s="758">
        <v>0.17954476429444552</v>
      </c>
      <c r="O10" s="758">
        <v>1.321778237625058E-2</v>
      </c>
      <c r="P10" s="759"/>
      <c r="Q10" s="760"/>
      <c r="R10" s="760"/>
      <c r="S10" s="760"/>
      <c r="T10" s="758">
        <v>3.7790953812548315E-2</v>
      </c>
      <c r="U10" s="758">
        <v>2.5704290219959658E-3</v>
      </c>
      <c r="V10" s="759"/>
      <c r="W10" s="760"/>
      <c r="X10" s="760"/>
      <c r="Y10" s="760"/>
      <c r="Z10" s="760"/>
      <c r="AA10" s="759"/>
      <c r="AB10" s="760"/>
      <c r="AC10" s="760"/>
      <c r="AD10" s="761">
        <v>3.7790953812548315E-2</v>
      </c>
      <c r="AE10" s="761">
        <v>2.5704290219959658E-3</v>
      </c>
      <c r="AF10" s="759"/>
      <c r="AG10" s="760"/>
      <c r="AH10" s="760"/>
      <c r="AI10" s="760"/>
      <c r="AJ10" s="762"/>
    </row>
    <row r="11" spans="2:38" ht="29">
      <c r="B11" s="756">
        <v>2</v>
      </c>
      <c r="C11" s="763" t="s">
        <v>1853</v>
      </c>
      <c r="D11" s="764">
        <v>0.33972777652470915</v>
      </c>
      <c r="E11" s="764">
        <v>2.5010185258908243E-2</v>
      </c>
      <c r="F11" s="759"/>
      <c r="G11" s="759"/>
      <c r="H11" s="759"/>
      <c r="I11" s="759"/>
      <c r="J11" s="759"/>
      <c r="K11" s="759"/>
      <c r="L11" s="759"/>
      <c r="M11" s="759"/>
      <c r="N11" s="764">
        <v>0.33972777652470915</v>
      </c>
      <c r="O11" s="764">
        <v>2.5010185258908243E-2</v>
      </c>
      <c r="P11" s="759"/>
      <c r="Q11" s="759"/>
      <c r="R11" s="759"/>
      <c r="S11" s="759"/>
      <c r="T11" s="764" t="s">
        <v>1876</v>
      </c>
      <c r="U11" s="764">
        <v>0</v>
      </c>
      <c r="V11" s="759"/>
      <c r="W11" s="759"/>
      <c r="X11" s="759"/>
      <c r="Y11" s="759"/>
      <c r="Z11" s="759"/>
      <c r="AA11" s="759"/>
      <c r="AB11" s="759"/>
      <c r="AC11" s="759"/>
      <c r="AD11" s="765" t="s">
        <v>1876</v>
      </c>
      <c r="AE11" s="765">
        <v>0</v>
      </c>
      <c r="AF11" s="759"/>
      <c r="AG11" s="759"/>
      <c r="AH11" s="759"/>
      <c r="AI11" s="759"/>
    </row>
    <row r="12" spans="2:38">
      <c r="B12" s="756">
        <v>3</v>
      </c>
      <c r="C12" s="766" t="s">
        <v>1437</v>
      </c>
      <c r="D12" s="764">
        <v>9.0971594671599862E-2</v>
      </c>
      <c r="E12" s="764">
        <v>8.228338060444455E-3</v>
      </c>
      <c r="F12" s="759"/>
      <c r="G12" s="759"/>
      <c r="H12" s="759"/>
      <c r="I12" s="759"/>
      <c r="J12" s="759"/>
      <c r="K12" s="759"/>
      <c r="L12" s="759"/>
      <c r="M12" s="759"/>
      <c r="N12" s="764">
        <v>9.0971594671599862E-2</v>
      </c>
      <c r="O12" s="764">
        <v>8.228338060444455E-3</v>
      </c>
      <c r="P12" s="759"/>
      <c r="Q12" s="759"/>
      <c r="R12" s="759"/>
      <c r="S12" s="759"/>
      <c r="T12" s="764">
        <v>0</v>
      </c>
      <c r="U12" s="764">
        <v>0</v>
      </c>
      <c r="V12" s="759"/>
      <c r="W12" s="759"/>
      <c r="X12" s="759"/>
      <c r="Y12" s="759"/>
      <c r="Z12" s="759"/>
      <c r="AA12" s="759"/>
      <c r="AB12" s="759"/>
      <c r="AC12" s="759"/>
      <c r="AD12" s="765">
        <v>0</v>
      </c>
      <c r="AE12" s="765">
        <v>0</v>
      </c>
      <c r="AF12" s="759"/>
      <c r="AG12" s="759"/>
      <c r="AH12" s="759"/>
      <c r="AI12" s="759"/>
    </row>
    <row r="13" spans="2:38">
      <c r="B13" s="756">
        <v>4</v>
      </c>
      <c r="C13" s="767" t="s">
        <v>207</v>
      </c>
      <c r="D13" s="764">
        <v>0.19844991525324063</v>
      </c>
      <c r="E13" s="764">
        <v>1.7949701735634083E-2</v>
      </c>
      <c r="F13" s="759"/>
      <c r="G13" s="759"/>
      <c r="H13" s="759"/>
      <c r="I13" s="759"/>
      <c r="J13" s="759"/>
      <c r="K13" s="759"/>
      <c r="L13" s="759"/>
      <c r="M13" s="759"/>
      <c r="N13" s="764">
        <v>0.19844991525324063</v>
      </c>
      <c r="O13" s="764">
        <v>1.7949701735634083E-2</v>
      </c>
      <c r="P13" s="759"/>
      <c r="Q13" s="759"/>
      <c r="R13" s="759"/>
      <c r="S13" s="759"/>
      <c r="T13" s="764">
        <v>0</v>
      </c>
      <c r="U13" s="764">
        <v>0</v>
      </c>
      <c r="V13" s="759"/>
      <c r="W13" s="759"/>
      <c r="X13" s="759"/>
      <c r="Y13" s="759"/>
      <c r="Z13" s="759"/>
      <c r="AA13" s="759"/>
      <c r="AB13" s="759"/>
      <c r="AC13" s="759"/>
      <c r="AD13" s="765">
        <v>0</v>
      </c>
      <c r="AE13" s="765">
        <v>0</v>
      </c>
      <c r="AF13" s="759"/>
      <c r="AG13" s="759"/>
      <c r="AH13" s="759"/>
      <c r="AI13" s="759"/>
    </row>
    <row r="14" spans="2:38">
      <c r="B14" s="756">
        <v>5</v>
      </c>
      <c r="C14" s="767" t="s">
        <v>208</v>
      </c>
      <c r="D14" s="764">
        <v>0</v>
      </c>
      <c r="E14" s="764">
        <v>0</v>
      </c>
      <c r="F14" s="759"/>
      <c r="G14" s="759"/>
      <c r="H14" s="759"/>
      <c r="I14" s="759"/>
      <c r="J14" s="759"/>
      <c r="K14" s="759"/>
      <c r="L14" s="759"/>
      <c r="M14" s="759"/>
      <c r="N14" s="764">
        <v>0</v>
      </c>
      <c r="O14" s="764">
        <v>0</v>
      </c>
      <c r="P14" s="759"/>
      <c r="Q14" s="759"/>
      <c r="R14" s="759"/>
      <c r="S14" s="759"/>
      <c r="T14" s="764" t="s">
        <v>1876</v>
      </c>
      <c r="U14" s="764">
        <v>0</v>
      </c>
      <c r="V14" s="759"/>
      <c r="W14" s="759"/>
      <c r="X14" s="759"/>
      <c r="Y14" s="759"/>
      <c r="Z14" s="759"/>
      <c r="AA14" s="759"/>
      <c r="AB14" s="759"/>
      <c r="AC14" s="759"/>
      <c r="AD14" s="765" t="s">
        <v>1876</v>
      </c>
      <c r="AE14" s="765">
        <v>0</v>
      </c>
      <c r="AF14" s="759"/>
      <c r="AG14" s="759"/>
      <c r="AH14" s="759"/>
      <c r="AI14" s="759"/>
    </row>
    <row r="15" spans="2:38">
      <c r="B15" s="756">
        <v>6</v>
      </c>
      <c r="C15" s="768" t="s">
        <v>1875</v>
      </c>
      <c r="D15" s="764">
        <v>0</v>
      </c>
      <c r="E15" s="764">
        <v>0</v>
      </c>
      <c r="F15" s="759"/>
      <c r="G15" s="759"/>
      <c r="H15" s="759"/>
      <c r="I15" s="759"/>
      <c r="J15" s="759"/>
      <c r="K15" s="759"/>
      <c r="L15" s="759"/>
      <c r="M15" s="759"/>
      <c r="N15" s="764">
        <v>0</v>
      </c>
      <c r="O15" s="764">
        <v>0</v>
      </c>
      <c r="P15" s="759"/>
      <c r="Q15" s="759"/>
      <c r="R15" s="759"/>
      <c r="S15" s="759"/>
      <c r="T15" s="764" t="s">
        <v>1876</v>
      </c>
      <c r="U15" s="764">
        <v>0</v>
      </c>
      <c r="V15" s="759"/>
      <c r="W15" s="759"/>
      <c r="X15" s="759"/>
      <c r="Y15" s="759"/>
      <c r="Z15" s="759"/>
      <c r="AA15" s="759"/>
      <c r="AB15" s="759"/>
      <c r="AC15" s="759"/>
      <c r="AD15" s="765" t="s">
        <v>1876</v>
      </c>
      <c r="AE15" s="765">
        <v>0</v>
      </c>
      <c r="AF15" s="759"/>
      <c r="AG15" s="759"/>
      <c r="AH15" s="759"/>
      <c r="AI15" s="759"/>
    </row>
    <row r="16" spans="2:38">
      <c r="B16" s="756">
        <v>7</v>
      </c>
      <c r="C16" s="768" t="s">
        <v>1854</v>
      </c>
      <c r="D16" s="764">
        <v>0</v>
      </c>
      <c r="E16" s="764">
        <v>0</v>
      </c>
      <c r="F16" s="759"/>
      <c r="G16" s="759"/>
      <c r="H16" s="759"/>
      <c r="I16" s="759"/>
      <c r="J16" s="759"/>
      <c r="K16" s="759"/>
      <c r="L16" s="759"/>
      <c r="M16" s="759"/>
      <c r="N16" s="764">
        <v>0</v>
      </c>
      <c r="O16" s="764">
        <v>0</v>
      </c>
      <c r="P16" s="759"/>
      <c r="Q16" s="759"/>
      <c r="R16" s="759"/>
      <c r="S16" s="759"/>
      <c r="T16" s="764" t="s">
        <v>1876</v>
      </c>
      <c r="U16" s="764">
        <v>0</v>
      </c>
      <c r="V16" s="759"/>
      <c r="W16" s="759"/>
      <c r="X16" s="759"/>
      <c r="Y16" s="759"/>
      <c r="Z16" s="759"/>
      <c r="AA16" s="759"/>
      <c r="AB16" s="759"/>
      <c r="AC16" s="759"/>
      <c r="AD16" s="765" t="s">
        <v>1876</v>
      </c>
      <c r="AE16" s="765">
        <v>0</v>
      </c>
      <c r="AF16" s="759"/>
      <c r="AG16" s="759"/>
      <c r="AH16" s="759"/>
      <c r="AI16" s="759"/>
    </row>
    <row r="17" spans="2:35">
      <c r="B17" s="756">
        <v>8</v>
      </c>
      <c r="C17" s="768" t="s">
        <v>1855</v>
      </c>
      <c r="D17" s="764">
        <v>0</v>
      </c>
      <c r="E17" s="764">
        <v>0</v>
      </c>
      <c r="F17" s="759"/>
      <c r="G17" s="759"/>
      <c r="H17" s="759"/>
      <c r="I17" s="759"/>
      <c r="J17" s="759"/>
      <c r="K17" s="759"/>
      <c r="L17" s="759"/>
      <c r="M17" s="759"/>
      <c r="N17" s="764">
        <v>0</v>
      </c>
      <c r="O17" s="764">
        <v>0</v>
      </c>
      <c r="P17" s="759"/>
      <c r="Q17" s="759"/>
      <c r="R17" s="759"/>
      <c r="S17" s="759"/>
      <c r="T17" s="764" t="s">
        <v>1876</v>
      </c>
      <c r="U17" s="764">
        <v>0</v>
      </c>
      <c r="V17" s="759"/>
      <c r="W17" s="769"/>
      <c r="X17" s="759"/>
      <c r="Y17" s="759"/>
      <c r="Z17" s="759"/>
      <c r="AA17" s="759"/>
      <c r="AB17" s="759"/>
      <c r="AC17" s="759"/>
      <c r="AD17" s="765" t="s">
        <v>1876</v>
      </c>
      <c r="AE17" s="765">
        <v>0</v>
      </c>
      <c r="AF17" s="759"/>
      <c r="AG17" s="759"/>
      <c r="AH17" s="759"/>
      <c r="AI17" s="759"/>
    </row>
    <row r="18" spans="2:35">
      <c r="B18" s="756">
        <v>9</v>
      </c>
      <c r="C18" s="766" t="s">
        <v>1921</v>
      </c>
      <c r="D18" s="764">
        <v>0</v>
      </c>
      <c r="E18" s="764">
        <v>0</v>
      </c>
      <c r="F18" s="759"/>
      <c r="G18" s="759"/>
      <c r="H18" s="759"/>
      <c r="I18" s="759"/>
      <c r="J18" s="759"/>
      <c r="K18" s="759"/>
      <c r="L18" s="759"/>
      <c r="M18" s="759"/>
      <c r="N18" s="764">
        <v>0</v>
      </c>
      <c r="O18" s="764">
        <v>0</v>
      </c>
      <c r="P18" s="759"/>
      <c r="Q18" s="759"/>
      <c r="R18" s="759"/>
      <c r="S18" s="759"/>
      <c r="T18" s="764">
        <v>0</v>
      </c>
      <c r="U18" s="764">
        <v>0</v>
      </c>
      <c r="V18" s="759"/>
      <c r="W18" s="759"/>
      <c r="X18" s="759"/>
      <c r="Y18" s="759"/>
      <c r="Z18" s="759"/>
      <c r="AA18" s="759"/>
      <c r="AB18" s="759"/>
      <c r="AC18" s="759"/>
      <c r="AD18" s="765">
        <v>0</v>
      </c>
      <c r="AE18" s="765">
        <v>0</v>
      </c>
      <c r="AF18" s="759"/>
      <c r="AG18" s="759"/>
      <c r="AH18" s="759"/>
      <c r="AI18" s="759"/>
    </row>
    <row r="19" spans="2:35">
      <c r="B19" s="756">
        <v>10</v>
      </c>
      <c r="C19" s="766" t="s">
        <v>210</v>
      </c>
      <c r="D19" s="770">
        <v>0.61308093808902309</v>
      </c>
      <c r="E19" s="770">
        <v>4.3524511780897127E-2</v>
      </c>
      <c r="F19" s="771"/>
      <c r="G19" s="771"/>
      <c r="H19" s="771"/>
      <c r="I19" s="772"/>
      <c r="J19" s="772"/>
      <c r="K19" s="772"/>
      <c r="L19" s="772"/>
      <c r="M19" s="772"/>
      <c r="N19" s="770">
        <v>0.61308093808902309</v>
      </c>
      <c r="O19" s="770">
        <v>4.3524511780897127E-2</v>
      </c>
      <c r="P19" s="771"/>
      <c r="Q19" s="771"/>
      <c r="R19" s="771"/>
      <c r="S19" s="771"/>
      <c r="T19" s="770">
        <v>0.14916972224312344</v>
      </c>
      <c r="U19" s="770">
        <v>1.014608377334698E-2</v>
      </c>
      <c r="V19" s="771"/>
      <c r="W19" s="771"/>
      <c r="X19" s="771"/>
      <c r="Y19" s="772"/>
      <c r="Z19" s="772"/>
      <c r="AA19" s="772"/>
      <c r="AB19" s="772"/>
      <c r="AC19" s="772"/>
      <c r="AD19" s="765">
        <v>0.14916972224312344</v>
      </c>
      <c r="AE19" s="765">
        <v>1.014608377334698E-2</v>
      </c>
      <c r="AF19" s="771"/>
      <c r="AG19" s="771"/>
      <c r="AH19" s="771"/>
      <c r="AI19" s="759"/>
    </row>
    <row r="20" spans="2:35">
      <c r="B20" s="756">
        <v>11</v>
      </c>
      <c r="C20" s="768" t="s">
        <v>1856</v>
      </c>
      <c r="D20" s="764">
        <v>1</v>
      </c>
      <c r="E20" s="764">
        <v>7.9167607769885365E-2</v>
      </c>
      <c r="F20" s="759"/>
      <c r="G20" s="759"/>
      <c r="H20" s="759"/>
      <c r="I20" s="772"/>
      <c r="J20" s="772"/>
      <c r="K20" s="772"/>
      <c r="L20" s="772"/>
      <c r="M20" s="772"/>
      <c r="N20" s="764">
        <v>1</v>
      </c>
      <c r="O20" s="764">
        <v>7.9167607769885365E-2</v>
      </c>
      <c r="P20" s="759"/>
      <c r="Q20" s="759"/>
      <c r="R20" s="759"/>
      <c r="S20" s="759"/>
      <c r="T20" s="764">
        <v>0.21393823599963224</v>
      </c>
      <c r="U20" s="764">
        <v>1.8454915350050501E-2</v>
      </c>
      <c r="V20" s="759"/>
      <c r="W20" s="759"/>
      <c r="X20" s="759"/>
      <c r="Y20" s="772"/>
      <c r="Z20" s="772"/>
      <c r="AA20" s="772"/>
      <c r="AB20" s="772"/>
      <c r="AC20" s="772"/>
      <c r="AD20" s="765">
        <v>0.21393823599963224</v>
      </c>
      <c r="AE20" s="765">
        <v>1.8454915350050501E-2</v>
      </c>
      <c r="AF20" s="759"/>
      <c r="AG20" s="759"/>
      <c r="AH20" s="759"/>
      <c r="AI20" s="759"/>
    </row>
    <row r="21" spans="2:35">
      <c r="B21" s="756">
        <v>12</v>
      </c>
      <c r="C21" s="768" t="s">
        <v>1857</v>
      </c>
      <c r="D21" s="764">
        <v>0</v>
      </c>
      <c r="E21" s="764">
        <v>0</v>
      </c>
      <c r="F21" s="759"/>
      <c r="G21" s="759"/>
      <c r="H21" s="759"/>
      <c r="I21" s="772"/>
      <c r="J21" s="772"/>
      <c r="K21" s="772"/>
      <c r="L21" s="772"/>
      <c r="M21" s="772"/>
      <c r="N21" s="764">
        <v>0</v>
      </c>
      <c r="O21" s="764">
        <v>0</v>
      </c>
      <c r="P21" s="759"/>
      <c r="Q21" s="759"/>
      <c r="R21" s="759"/>
      <c r="S21" s="759"/>
      <c r="T21" s="764">
        <v>0</v>
      </c>
      <c r="U21" s="764">
        <v>0</v>
      </c>
      <c r="V21" s="759"/>
      <c r="W21" s="759"/>
      <c r="X21" s="759"/>
      <c r="Y21" s="772"/>
      <c r="Z21" s="772"/>
      <c r="AA21" s="772"/>
      <c r="AB21" s="772"/>
      <c r="AC21" s="772"/>
      <c r="AD21" s="765">
        <v>0</v>
      </c>
      <c r="AE21" s="765">
        <v>0</v>
      </c>
      <c r="AF21" s="759"/>
      <c r="AG21" s="759"/>
      <c r="AH21" s="759"/>
      <c r="AI21" s="759"/>
    </row>
    <row r="22" spans="2:35">
      <c r="B22" s="756">
        <v>13</v>
      </c>
      <c r="C22" s="768" t="s">
        <v>1858</v>
      </c>
      <c r="D22" s="764">
        <v>0.81311315637544046</v>
      </c>
      <c r="E22" s="764">
        <v>0</v>
      </c>
      <c r="F22" s="759"/>
      <c r="G22" s="759"/>
      <c r="H22" s="759"/>
      <c r="I22" s="772"/>
      <c r="J22" s="772"/>
      <c r="K22" s="772"/>
      <c r="L22" s="772"/>
      <c r="M22" s="772"/>
      <c r="N22" s="764">
        <v>0.81311315637544046</v>
      </c>
      <c r="O22" s="764">
        <v>0</v>
      </c>
      <c r="P22" s="759"/>
      <c r="Q22" s="759"/>
      <c r="R22" s="759"/>
      <c r="S22" s="759"/>
      <c r="T22" s="764">
        <v>0.40526398247583889</v>
      </c>
      <c r="U22" s="764">
        <v>0</v>
      </c>
      <c r="V22" s="759"/>
      <c r="W22" s="759"/>
      <c r="X22" s="759"/>
      <c r="Y22" s="772"/>
      <c r="Z22" s="772"/>
      <c r="AA22" s="772"/>
      <c r="AB22" s="772"/>
      <c r="AC22" s="772"/>
      <c r="AD22" s="765">
        <v>0.40526398247583889</v>
      </c>
      <c r="AE22" s="765">
        <v>0</v>
      </c>
      <c r="AF22" s="759"/>
      <c r="AG22" s="759"/>
      <c r="AH22" s="759"/>
      <c r="AI22" s="759"/>
    </row>
    <row r="23" spans="2:35">
      <c r="B23" s="756">
        <v>14</v>
      </c>
      <c r="C23" s="767" t="s">
        <v>1922</v>
      </c>
      <c r="D23" s="764">
        <v>0</v>
      </c>
      <c r="E23" s="764">
        <v>0</v>
      </c>
      <c r="F23" s="759"/>
      <c r="G23" s="759"/>
      <c r="H23" s="759"/>
      <c r="I23" s="772"/>
      <c r="J23" s="772"/>
      <c r="K23" s="772"/>
      <c r="L23" s="772"/>
      <c r="M23" s="772"/>
      <c r="N23" s="764">
        <v>0</v>
      </c>
      <c r="O23" s="764">
        <v>0</v>
      </c>
      <c r="P23" s="759"/>
      <c r="Q23" s="759"/>
      <c r="R23" s="759"/>
      <c r="S23" s="759"/>
      <c r="T23" s="764">
        <v>0</v>
      </c>
      <c r="U23" s="764">
        <v>0</v>
      </c>
      <c r="V23" s="759"/>
      <c r="W23" s="759"/>
      <c r="X23" s="759"/>
      <c r="Y23" s="772"/>
      <c r="Z23" s="772"/>
      <c r="AA23" s="772"/>
      <c r="AB23" s="772"/>
      <c r="AC23" s="772"/>
      <c r="AD23" s="765">
        <v>0</v>
      </c>
      <c r="AE23" s="765">
        <v>0</v>
      </c>
      <c r="AF23" s="759"/>
      <c r="AG23" s="759"/>
      <c r="AH23" s="759"/>
      <c r="AI23" s="759"/>
    </row>
    <row r="24" spans="2:35">
      <c r="B24" s="756">
        <v>15</v>
      </c>
      <c r="C24" s="773" t="s">
        <v>1880</v>
      </c>
      <c r="D24" s="764">
        <v>0</v>
      </c>
      <c r="E24" s="764">
        <v>0</v>
      </c>
      <c r="F24" s="759"/>
      <c r="G24" s="759"/>
      <c r="H24" s="759"/>
      <c r="I24" s="772"/>
      <c r="J24" s="772"/>
      <c r="K24" s="772"/>
      <c r="L24" s="772"/>
      <c r="M24" s="772"/>
      <c r="N24" s="764">
        <v>0</v>
      </c>
      <c r="O24" s="764">
        <v>0</v>
      </c>
      <c r="P24" s="759"/>
      <c r="Q24" s="759"/>
      <c r="R24" s="759"/>
      <c r="S24" s="759"/>
      <c r="T24" s="764">
        <v>0</v>
      </c>
      <c r="U24" s="764">
        <v>0</v>
      </c>
      <c r="V24" s="759"/>
      <c r="W24" s="759"/>
      <c r="X24" s="759"/>
      <c r="Y24" s="772"/>
      <c r="Z24" s="772"/>
      <c r="AA24" s="772"/>
      <c r="AB24" s="772"/>
      <c r="AC24" s="772"/>
      <c r="AD24" s="765">
        <v>0</v>
      </c>
      <c r="AE24" s="765">
        <v>0</v>
      </c>
      <c r="AF24" s="759"/>
      <c r="AG24" s="759"/>
      <c r="AH24" s="759"/>
      <c r="AI24" s="759"/>
    </row>
    <row r="25" spans="2:35">
      <c r="B25" s="756">
        <v>16</v>
      </c>
      <c r="C25" s="773" t="s">
        <v>1881</v>
      </c>
      <c r="D25" s="764">
        <v>0</v>
      </c>
      <c r="E25" s="764">
        <v>0</v>
      </c>
      <c r="F25" s="759"/>
      <c r="G25" s="759"/>
      <c r="H25" s="759"/>
      <c r="I25" s="771"/>
      <c r="J25" s="771"/>
      <c r="K25" s="771"/>
      <c r="L25" s="771"/>
      <c r="M25" s="771"/>
      <c r="N25" s="770">
        <v>0</v>
      </c>
      <c r="O25" s="770">
        <v>0</v>
      </c>
      <c r="P25" s="771"/>
      <c r="Q25" s="771"/>
      <c r="R25" s="771"/>
      <c r="S25" s="771"/>
      <c r="T25" s="770">
        <v>0</v>
      </c>
      <c r="U25" s="770">
        <v>0</v>
      </c>
      <c r="V25" s="771"/>
      <c r="W25" s="771"/>
      <c r="X25" s="771"/>
      <c r="Y25" s="771"/>
      <c r="Z25" s="771"/>
      <c r="AA25" s="771"/>
      <c r="AB25" s="771"/>
      <c r="AC25" s="771"/>
      <c r="AD25" s="765">
        <v>0</v>
      </c>
      <c r="AE25" s="765">
        <v>0</v>
      </c>
      <c r="AF25" s="771"/>
      <c r="AG25" s="771"/>
      <c r="AH25" s="771"/>
      <c r="AI25" s="759"/>
    </row>
    <row r="26" spans="2:35" ht="29">
      <c r="B26" s="756">
        <v>17</v>
      </c>
      <c r="C26" s="774" t="s">
        <v>1859</v>
      </c>
      <c r="D26" s="764">
        <v>0</v>
      </c>
      <c r="E26" s="764">
        <v>0</v>
      </c>
      <c r="F26" s="759"/>
      <c r="G26" s="759"/>
      <c r="H26" s="759"/>
      <c r="I26" s="772"/>
      <c r="J26" s="772"/>
      <c r="K26" s="772"/>
      <c r="L26" s="772"/>
      <c r="M26" s="772"/>
      <c r="N26" s="764">
        <v>0</v>
      </c>
      <c r="O26" s="764">
        <v>0</v>
      </c>
      <c r="P26" s="759"/>
      <c r="Q26" s="759"/>
      <c r="R26" s="759"/>
      <c r="S26" s="759"/>
      <c r="T26" s="764">
        <v>0</v>
      </c>
      <c r="U26" s="764">
        <v>0</v>
      </c>
      <c r="V26" s="759"/>
      <c r="W26" s="759"/>
      <c r="X26" s="759"/>
      <c r="Y26" s="772"/>
      <c r="Z26" s="772"/>
      <c r="AA26" s="772"/>
      <c r="AB26" s="772"/>
      <c r="AC26" s="772"/>
      <c r="AD26" s="765">
        <v>0</v>
      </c>
      <c r="AE26" s="765">
        <v>0</v>
      </c>
      <c r="AF26" s="759"/>
      <c r="AG26" s="759"/>
      <c r="AH26" s="759"/>
      <c r="AI26" s="759"/>
    </row>
    <row r="28" spans="2:35">
      <c r="C28" s="106"/>
    </row>
  </sheetData>
  <mergeCells count="24">
    <mergeCell ref="B4:C4"/>
    <mergeCell ref="AK4:AL5"/>
    <mergeCell ref="D5:S5"/>
    <mergeCell ref="T5:AI5"/>
    <mergeCell ref="D6:H6"/>
    <mergeCell ref="I6:M6"/>
    <mergeCell ref="N6:R6"/>
    <mergeCell ref="T6:X6"/>
    <mergeCell ref="Y6:AC6"/>
    <mergeCell ref="AD6:AI6"/>
    <mergeCell ref="AD7:AH7"/>
    <mergeCell ref="AI7:AI9"/>
    <mergeCell ref="E8:H8"/>
    <mergeCell ref="J8:M8"/>
    <mergeCell ref="O8:R8"/>
    <mergeCell ref="U8:X8"/>
    <mergeCell ref="Z8:AC8"/>
    <mergeCell ref="AE8:AH8"/>
    <mergeCell ref="D7:H7"/>
    <mergeCell ref="I7:M7"/>
    <mergeCell ref="N7:R7"/>
    <mergeCell ref="S7:S9"/>
    <mergeCell ref="T7:X7"/>
    <mergeCell ref="Y7:AC7"/>
  </mergeCells>
  <hyperlinks>
    <hyperlink ref="AK4:AL5" location="Index!A1" display="Return to Index" xr:uid="{4B36FF0E-1C0A-4D90-848F-B28E8793ED39}"/>
  </hyperlinks>
  <pageMargins left="0.7" right="0.7" top="0.75" bottom="0.75" header="0.3" footer="0.3"/>
  <pageSetup paperSize="9" orientation="portrait" r:id="rId1"/>
  <headerFooter>
    <oddHeader>&amp;L&amp;"Calibri"&amp;12&amp;K000000EBA Regular Use&amp;1#</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B4C4-560D-46A1-B656-78862DD448DB}">
  <sheetPr codeName="Ark43"/>
  <dimension ref="B2:K31"/>
  <sheetViews>
    <sheetView zoomScale="90" zoomScaleNormal="90" workbookViewId="0"/>
  </sheetViews>
  <sheetFormatPr defaultColWidth="8.81640625" defaultRowHeight="14.5"/>
  <cols>
    <col min="1" max="1" width="8.81640625" style="446"/>
    <col min="2" max="2" width="3.453125" style="446" customWidth="1"/>
    <col min="3" max="3" width="60.7265625" style="446" customWidth="1"/>
    <col min="4" max="4" width="68.453125" style="446" customWidth="1"/>
    <col min="5" max="5" width="35" style="446" bestFit="1" customWidth="1"/>
    <col min="6" max="6" width="35" style="446" customWidth="1"/>
    <col min="7" max="7" width="36.7265625" style="446" customWidth="1"/>
    <col min="8" max="8" width="41.7265625" style="446" customWidth="1"/>
    <col min="9" max="16384" width="8.81640625" style="446"/>
  </cols>
  <sheetData>
    <row r="2" spans="2:11" ht="19.5">
      <c r="C2" s="208" t="s">
        <v>1429</v>
      </c>
      <c r="J2" s="855" t="s">
        <v>180</v>
      </c>
      <c r="K2" s="856"/>
    </row>
    <row r="3" spans="2:11">
      <c r="J3" s="857"/>
      <c r="K3" s="858"/>
    </row>
    <row r="4" spans="2:11" s="486" customFormat="1" ht="13.5">
      <c r="C4" s="470" t="s">
        <v>962</v>
      </c>
      <c r="D4" s="470" t="s">
        <v>963</v>
      </c>
      <c r="E4" s="470" t="s">
        <v>964</v>
      </c>
      <c r="F4" s="470" t="s">
        <v>965</v>
      </c>
      <c r="G4" s="470" t="s">
        <v>966</v>
      </c>
      <c r="H4" s="470" t="s">
        <v>967</v>
      </c>
    </row>
    <row r="5" spans="2:11" s="486" customFormat="1" ht="13.5">
      <c r="C5" s="992" t="s">
        <v>1430</v>
      </c>
      <c r="D5" s="992" t="s">
        <v>1431</v>
      </c>
      <c r="E5" s="945" t="s">
        <v>1432</v>
      </c>
      <c r="F5" s="945" t="s">
        <v>1433</v>
      </c>
      <c r="G5" s="945" t="s">
        <v>1434</v>
      </c>
      <c r="H5" s="945" t="s">
        <v>1435</v>
      </c>
    </row>
    <row r="6" spans="2:11" s="486" customFormat="1" ht="13.5">
      <c r="C6" s="993"/>
      <c r="D6" s="994"/>
      <c r="E6" s="946"/>
      <c r="F6" s="946"/>
      <c r="G6" s="946"/>
      <c r="H6" s="946"/>
    </row>
    <row r="7" spans="2:11" s="486" customFormat="1" ht="14.5" customHeight="1">
      <c r="B7" s="541">
        <v>1</v>
      </c>
      <c r="C7" s="989" t="s">
        <v>1436</v>
      </c>
      <c r="D7" s="542" t="s">
        <v>1437</v>
      </c>
      <c r="E7" s="544"/>
      <c r="F7" s="544"/>
      <c r="G7" s="544"/>
      <c r="H7" s="544"/>
    </row>
    <row r="8" spans="2:11" s="486" customFormat="1" ht="13.5">
      <c r="B8" s="541">
        <v>2</v>
      </c>
      <c r="C8" s="990"/>
      <c r="D8" s="542" t="s">
        <v>209</v>
      </c>
      <c r="E8" s="544"/>
      <c r="F8" s="544"/>
      <c r="G8" s="544"/>
      <c r="H8" s="544"/>
    </row>
    <row r="9" spans="2:11" s="486" customFormat="1" ht="13.5">
      <c r="B9" s="541">
        <v>3</v>
      </c>
      <c r="C9" s="990"/>
      <c r="D9" s="543" t="s">
        <v>1402</v>
      </c>
      <c r="E9" s="544"/>
      <c r="F9" s="544"/>
      <c r="G9" s="544"/>
      <c r="H9" s="544"/>
    </row>
    <row r="10" spans="2:11" s="486" customFormat="1" ht="13.5">
      <c r="B10" s="541">
        <v>4</v>
      </c>
      <c r="C10" s="990"/>
      <c r="D10" s="542" t="s">
        <v>210</v>
      </c>
      <c r="E10" s="544"/>
      <c r="F10" s="544"/>
      <c r="G10" s="544"/>
      <c r="H10" s="544"/>
    </row>
    <row r="11" spans="2:11" s="486" customFormat="1" ht="13.5">
      <c r="B11" s="541">
        <v>5</v>
      </c>
      <c r="C11" s="990"/>
      <c r="D11" s="543" t="s">
        <v>1403</v>
      </c>
      <c r="E11" s="544"/>
      <c r="F11" s="544"/>
      <c r="G11" s="544"/>
      <c r="H11" s="544"/>
    </row>
    <row r="12" spans="2:11" s="486" customFormat="1" ht="13.5">
      <c r="B12" s="541">
        <v>6</v>
      </c>
      <c r="C12" s="990"/>
      <c r="D12" s="543" t="s">
        <v>1438</v>
      </c>
      <c r="E12" s="544"/>
      <c r="F12" s="544"/>
      <c r="G12" s="544"/>
      <c r="H12" s="544"/>
    </row>
    <row r="13" spans="2:11" s="486" customFormat="1" ht="13.5">
      <c r="B13" s="541">
        <v>7</v>
      </c>
      <c r="C13" s="991"/>
      <c r="D13" s="542" t="s">
        <v>1439</v>
      </c>
      <c r="E13" s="544"/>
      <c r="F13" s="544"/>
      <c r="G13" s="544"/>
      <c r="H13" s="544"/>
    </row>
    <row r="14" spans="2:11" s="486" customFormat="1" ht="14.5" customHeight="1">
      <c r="B14" s="541">
        <v>8</v>
      </c>
      <c r="C14" s="989" t="s">
        <v>1440</v>
      </c>
      <c r="D14" s="542" t="s">
        <v>1437</v>
      </c>
      <c r="E14" s="544"/>
      <c r="F14" s="544"/>
      <c r="G14" s="544"/>
      <c r="H14" s="544"/>
    </row>
    <row r="15" spans="2:11" s="486" customFormat="1" ht="13.5">
      <c r="B15" s="541">
        <v>9</v>
      </c>
      <c r="C15" s="990"/>
      <c r="D15" s="542" t="s">
        <v>209</v>
      </c>
      <c r="E15" s="544"/>
      <c r="F15" s="544"/>
      <c r="G15" s="544"/>
      <c r="H15" s="544"/>
    </row>
    <row r="16" spans="2:11" s="486" customFormat="1" ht="13.5">
      <c r="B16" s="541">
        <v>10</v>
      </c>
      <c r="C16" s="990"/>
      <c r="D16" s="543" t="s">
        <v>1402</v>
      </c>
      <c r="E16" s="544"/>
      <c r="F16" s="544"/>
      <c r="G16" s="544"/>
      <c r="H16" s="544"/>
    </row>
    <row r="17" spans="2:8" s="486" customFormat="1" ht="13.5">
      <c r="B17" s="541">
        <v>11</v>
      </c>
      <c r="C17" s="990"/>
      <c r="D17" s="542" t="s">
        <v>210</v>
      </c>
      <c r="E17" s="544"/>
      <c r="F17" s="544"/>
      <c r="G17" s="544"/>
      <c r="H17" s="544"/>
    </row>
    <row r="18" spans="2:8" s="486" customFormat="1" ht="13.5">
      <c r="B18" s="541">
        <v>12</v>
      </c>
      <c r="C18" s="990"/>
      <c r="D18" s="543" t="s">
        <v>1403</v>
      </c>
      <c r="E18" s="544"/>
      <c r="F18" s="544"/>
      <c r="G18" s="544"/>
      <c r="H18" s="544"/>
    </row>
    <row r="19" spans="2:8" s="486" customFormat="1" ht="13.5">
      <c r="B19" s="541">
        <v>13</v>
      </c>
      <c r="C19" s="990"/>
      <c r="D19" s="543" t="s">
        <v>1438</v>
      </c>
      <c r="E19" s="544"/>
      <c r="F19" s="544"/>
      <c r="G19" s="544"/>
      <c r="H19" s="544"/>
    </row>
    <row r="20" spans="2:8" s="486" customFormat="1" ht="13.5">
      <c r="B20" s="541">
        <v>14</v>
      </c>
      <c r="C20" s="991"/>
      <c r="D20" s="542" t="s">
        <v>1439</v>
      </c>
      <c r="E20" s="544"/>
      <c r="F20" s="544"/>
      <c r="G20" s="544"/>
      <c r="H20" s="544"/>
    </row>
    <row r="21" spans="2:8" s="486" customFormat="1" ht="13.5"/>
    <row r="22" spans="2:8" s="486" customFormat="1" ht="14">
      <c r="C22" s="108" t="s">
        <v>1049</v>
      </c>
    </row>
    <row r="23" spans="2:8" s="486" customFormat="1" ht="13.5">
      <c r="C23" s="107" t="s">
        <v>1452</v>
      </c>
    </row>
    <row r="24" spans="2:8" s="486" customFormat="1" ht="13.5"/>
    <row r="25" spans="2:8" s="486" customFormat="1" ht="13.5"/>
    <row r="26" spans="2:8" s="486" customFormat="1" ht="13.5"/>
    <row r="27" spans="2:8" s="486" customFormat="1" ht="13.5"/>
    <row r="28" spans="2:8" s="486" customFormat="1" ht="13.5"/>
    <row r="29" spans="2:8" s="486" customFormat="1" ht="13.5"/>
    <row r="30" spans="2:8" s="486" customFormat="1" ht="13.5"/>
    <row r="31" spans="2:8" s="486" customFormat="1" ht="13.5"/>
  </sheetData>
  <mergeCells count="9">
    <mergeCell ref="C14:C20"/>
    <mergeCell ref="C5:C6"/>
    <mergeCell ref="D5:D6"/>
    <mergeCell ref="E5:E6"/>
    <mergeCell ref="J2:K3"/>
    <mergeCell ref="F5:F6"/>
    <mergeCell ref="G5:G6"/>
    <mergeCell ref="H5:H6"/>
    <mergeCell ref="C7:C13"/>
  </mergeCells>
  <hyperlinks>
    <hyperlink ref="J2:K3" location="Index!A1" display="Return to Index" xr:uid="{AB51AB99-492B-4C9E-9D71-E9CD9B642DA9}"/>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1E6F-9239-49D9-B977-0707FC5A6991}">
  <sheetPr codeName="Ark7"/>
  <dimension ref="B1:K36"/>
  <sheetViews>
    <sheetView tabSelected="1" zoomScale="90" zoomScaleNormal="90" workbookViewId="0"/>
  </sheetViews>
  <sheetFormatPr defaultColWidth="9.1796875" defaultRowHeight="31.5" customHeight="1"/>
  <cols>
    <col min="1" max="1" width="9.1796875" style="2"/>
    <col min="2" max="2" width="9.1796875" style="2" customWidth="1"/>
    <col min="3" max="3" width="78.54296875" style="2" customWidth="1"/>
    <col min="4" max="8" width="21.453125" style="2" customWidth="1"/>
    <col min="9" max="16384" width="9.1796875" style="2"/>
  </cols>
  <sheetData>
    <row r="1" spans="2:11" ht="16.5" customHeight="1">
      <c r="H1" s="10"/>
    </row>
    <row r="2" spans="2:11" ht="19.5" customHeight="1">
      <c r="B2" s="104" t="s">
        <v>181</v>
      </c>
      <c r="C2" s="98"/>
      <c r="D2" s="98"/>
      <c r="E2" s="98"/>
      <c r="F2" s="98"/>
      <c r="G2" s="42"/>
      <c r="H2" s="42"/>
      <c r="J2" s="864" t="s">
        <v>180</v>
      </c>
      <c r="K2" s="865"/>
    </row>
    <row r="3" spans="2:11" ht="16.5" customHeight="1">
      <c r="J3" s="866"/>
      <c r="K3" s="867"/>
    </row>
    <row r="4" spans="2:11" ht="16.5" customHeight="1">
      <c r="B4" s="1"/>
      <c r="C4" s="162"/>
      <c r="D4" s="162"/>
      <c r="E4" s="162"/>
      <c r="F4" s="162"/>
      <c r="G4" s="1"/>
      <c r="H4" s="1"/>
    </row>
    <row r="5" spans="2:11" ht="16.5" customHeight="1">
      <c r="B5" s="13" t="s">
        <v>165</v>
      </c>
      <c r="C5" s="4"/>
      <c r="D5" s="561" t="str">
        <f>Attestation!C2</f>
        <v>31 December 2024</v>
      </c>
      <c r="E5" s="561">
        <f>D5-Attestation!D4</f>
        <v>45565</v>
      </c>
      <c r="F5" s="561">
        <f>D5-Attestation!D5</f>
        <v>45473</v>
      </c>
      <c r="G5" s="562">
        <f>D5-Attestation!D6</f>
        <v>45382</v>
      </c>
      <c r="H5" s="561">
        <f>D5-366</f>
        <v>45291</v>
      </c>
    </row>
    <row r="6" spans="2:11" ht="16.5" customHeight="1">
      <c r="B6" s="57"/>
      <c r="C6" s="24" t="s">
        <v>13</v>
      </c>
      <c r="D6" s="24"/>
      <c r="E6" s="24"/>
      <c r="F6" s="24"/>
      <c r="G6" s="6"/>
      <c r="H6" s="6"/>
    </row>
    <row r="7" spans="2:11" ht="16.5" customHeight="1">
      <c r="B7" s="3">
        <v>1</v>
      </c>
      <c r="C7" s="2" t="s">
        <v>240</v>
      </c>
      <c r="D7" s="336">
        <v>12496.136058299682</v>
      </c>
      <c r="E7" s="336">
        <v>10766.084282645154</v>
      </c>
      <c r="F7" s="336">
        <v>10579.566050541645</v>
      </c>
      <c r="G7" s="336">
        <v>10313.325494006362</v>
      </c>
      <c r="H7" s="383">
        <v>10690.563803649386</v>
      </c>
    </row>
    <row r="8" spans="2:11" ht="33" customHeight="1">
      <c r="B8" s="77">
        <v>2</v>
      </c>
      <c r="C8" s="11" t="s">
        <v>241</v>
      </c>
      <c r="D8" s="384">
        <v>12413.258251890889</v>
      </c>
      <c r="E8" s="384">
        <v>10688.06059678296</v>
      </c>
      <c r="F8" s="384">
        <v>10502.804532316701</v>
      </c>
      <c r="G8" s="384">
        <v>10223.773634929161</v>
      </c>
      <c r="H8" s="385">
        <v>10491.391709767595</v>
      </c>
    </row>
    <row r="9" spans="2:11" ht="49.5" customHeight="1">
      <c r="B9" s="77" t="s">
        <v>242</v>
      </c>
      <c r="C9" s="11" t="s">
        <v>243</v>
      </c>
      <c r="D9" s="351" t="s">
        <v>1991</v>
      </c>
      <c r="E9" s="351" t="s">
        <v>1991</v>
      </c>
      <c r="F9" s="351" t="s">
        <v>1991</v>
      </c>
      <c r="G9" s="351" t="s">
        <v>1991</v>
      </c>
      <c r="H9" s="351" t="s">
        <v>1991</v>
      </c>
    </row>
    <row r="10" spans="2:11" ht="16.5" customHeight="1">
      <c r="B10" s="3">
        <v>3</v>
      </c>
      <c r="C10" s="2" t="s">
        <v>14</v>
      </c>
      <c r="D10" s="336">
        <v>13691.239493109682</v>
      </c>
      <c r="E10" s="336">
        <v>11939.084282645154</v>
      </c>
      <c r="F10" s="336">
        <v>11752.566050541645</v>
      </c>
      <c r="G10" s="336">
        <v>11486.325494006362</v>
      </c>
      <c r="H10" s="385">
        <v>11863.563803649386</v>
      </c>
    </row>
    <row r="11" spans="2:11" ht="16.5" customHeight="1">
      <c r="B11" s="77">
        <v>4</v>
      </c>
      <c r="C11" s="11" t="s">
        <v>15</v>
      </c>
      <c r="D11" s="384">
        <v>13608.36168670089</v>
      </c>
      <c r="E11" s="384">
        <v>11861.06059678296</v>
      </c>
      <c r="F11" s="384">
        <v>11675.804532316701</v>
      </c>
      <c r="G11" s="384">
        <v>11396.773634929161</v>
      </c>
      <c r="H11" s="385">
        <v>11664.391709767595</v>
      </c>
    </row>
    <row r="12" spans="2:11" ht="48.75" customHeight="1">
      <c r="B12" s="77" t="s">
        <v>244</v>
      </c>
      <c r="C12" s="11" t="s">
        <v>245</v>
      </c>
      <c r="D12" s="351" t="s">
        <v>1991</v>
      </c>
      <c r="E12" s="351" t="s">
        <v>1991</v>
      </c>
      <c r="F12" s="351" t="s">
        <v>1991</v>
      </c>
      <c r="G12" s="351" t="s">
        <v>1991</v>
      </c>
      <c r="H12" s="351" t="s">
        <v>1991</v>
      </c>
    </row>
    <row r="13" spans="2:11" ht="16.5" customHeight="1">
      <c r="B13" s="77">
        <v>5</v>
      </c>
      <c r="C13" s="2" t="s">
        <v>16</v>
      </c>
      <c r="D13" s="336">
        <v>15268.614596859683</v>
      </c>
      <c r="E13" s="336">
        <v>13516.121172095154</v>
      </c>
      <c r="F13" s="336">
        <v>13329.264725691644</v>
      </c>
      <c r="G13" s="336">
        <v>13062.620045826361</v>
      </c>
      <c r="H13" s="385">
        <v>13441.739297019387</v>
      </c>
    </row>
    <row r="14" spans="2:11" ht="33" customHeight="1">
      <c r="B14" s="77">
        <v>6</v>
      </c>
      <c r="C14" s="11" t="s">
        <v>17</v>
      </c>
      <c r="D14" s="384">
        <v>15185.73679045089</v>
      </c>
      <c r="E14" s="384">
        <v>13438.09748623296</v>
      </c>
      <c r="F14" s="384">
        <v>13252.5032074667</v>
      </c>
      <c r="G14" s="384">
        <v>12973.06818674916</v>
      </c>
      <c r="H14" s="385">
        <v>13242.567203137596</v>
      </c>
    </row>
    <row r="15" spans="2:11" ht="48.75" customHeight="1">
      <c r="B15" s="77" t="s">
        <v>246</v>
      </c>
      <c r="C15" s="11" t="s">
        <v>247</v>
      </c>
      <c r="D15" s="351" t="s">
        <v>1991</v>
      </c>
      <c r="E15" s="351" t="s">
        <v>1991</v>
      </c>
      <c r="F15" s="351" t="s">
        <v>1991</v>
      </c>
      <c r="G15" s="351" t="s">
        <v>1991</v>
      </c>
      <c r="H15" s="351" t="s">
        <v>1991</v>
      </c>
    </row>
    <row r="16" spans="2:11" ht="16.5" customHeight="1">
      <c r="B16" s="71"/>
      <c r="C16" s="58" t="s">
        <v>18</v>
      </c>
      <c r="D16" s="163"/>
      <c r="E16" s="163"/>
      <c r="F16" s="163"/>
      <c r="G16" s="58"/>
      <c r="H16" s="59"/>
    </row>
    <row r="17" spans="2:8" ht="16.5" customHeight="1">
      <c r="B17" s="3">
        <v>7</v>
      </c>
      <c r="C17" s="2" t="s">
        <v>9</v>
      </c>
      <c r="D17" s="336">
        <v>66600.013960708602</v>
      </c>
      <c r="E17" s="336">
        <v>64036.035188765709</v>
      </c>
      <c r="F17" s="336">
        <v>61709.924369549633</v>
      </c>
      <c r="G17" s="336">
        <v>61037.244462049188</v>
      </c>
      <c r="H17" s="385">
        <v>60368.821359746638</v>
      </c>
    </row>
    <row r="18" spans="2:8" ht="33" customHeight="1">
      <c r="B18" s="77">
        <v>8</v>
      </c>
      <c r="C18" s="11" t="s">
        <v>19</v>
      </c>
      <c r="D18" s="384">
        <v>66517.136154299806</v>
      </c>
      <c r="E18" s="384">
        <v>63958.011502903515</v>
      </c>
      <c r="F18" s="384">
        <v>61633.162851324691</v>
      </c>
      <c r="G18" s="384">
        <v>60947.692602971983</v>
      </c>
      <c r="H18" s="385">
        <v>60169.649265864842</v>
      </c>
    </row>
    <row r="19" spans="2:8" ht="16.5" customHeight="1">
      <c r="B19" s="71"/>
      <c r="C19" s="58" t="s">
        <v>20</v>
      </c>
      <c r="D19" s="164" t="s">
        <v>21</v>
      </c>
      <c r="E19" s="164" t="s">
        <v>21</v>
      </c>
      <c r="F19" s="164" t="s">
        <v>21</v>
      </c>
      <c r="G19" s="60" t="s">
        <v>21</v>
      </c>
      <c r="H19" s="60" t="s">
        <v>21</v>
      </c>
    </row>
    <row r="20" spans="2:8" ht="16.5" customHeight="1">
      <c r="B20" s="3">
        <v>9</v>
      </c>
      <c r="C20" s="11" t="s">
        <v>248</v>
      </c>
      <c r="D20" s="386">
        <v>18.762963121407022</v>
      </c>
      <c r="E20" s="386">
        <v>16.812540393715572</v>
      </c>
      <c r="F20" s="386">
        <v>17.144026926991444</v>
      </c>
      <c r="G20" s="387">
        <v>16.89677439553947</v>
      </c>
      <c r="H20" s="388">
        <v>17.708750250303467</v>
      </c>
    </row>
    <row r="21" spans="2:8" ht="16.5" customHeight="1">
      <c r="B21" s="77">
        <v>10</v>
      </c>
      <c r="C21" s="11" t="s">
        <v>249</v>
      </c>
      <c r="D21" s="386">
        <v>18.661744881944188</v>
      </c>
      <c r="E21" s="386">
        <v>16.711058310963516</v>
      </c>
      <c r="F21" s="386">
        <v>17.040833289137229</v>
      </c>
      <c r="G21" s="387">
        <v>16.774668897687885</v>
      </c>
      <c r="H21" s="388">
        <v>17.436351778303486</v>
      </c>
    </row>
    <row r="22" spans="2:8" ht="48.75" customHeight="1">
      <c r="B22" s="77" t="s">
        <v>250</v>
      </c>
      <c r="C22" s="11" t="s">
        <v>251</v>
      </c>
      <c r="D22" s="389" t="s">
        <v>1991</v>
      </c>
      <c r="E22" s="389" t="s">
        <v>1991</v>
      </c>
      <c r="F22" s="389" t="s">
        <v>1991</v>
      </c>
      <c r="G22" s="389" t="s">
        <v>1991</v>
      </c>
      <c r="H22" s="389" t="s">
        <v>1991</v>
      </c>
    </row>
    <row r="23" spans="2:8" ht="16.5" customHeight="1">
      <c r="B23" s="3">
        <v>11</v>
      </c>
      <c r="C23" s="11" t="s">
        <v>22</v>
      </c>
      <c r="D23" s="386">
        <v>20.557412347070944</v>
      </c>
      <c r="E23" s="386">
        <v>18.644321509679774</v>
      </c>
      <c r="F23" s="386">
        <v>19.04485570288735</v>
      </c>
      <c r="G23" s="387">
        <v>18.818551845255982</v>
      </c>
      <c r="H23" s="388">
        <v>19.651806241093684</v>
      </c>
    </row>
    <row r="24" spans="2:8" ht="33" customHeight="1">
      <c r="B24" s="77">
        <v>12</v>
      </c>
      <c r="C24" s="11" t="s">
        <v>23</v>
      </c>
      <c r="D24" s="386">
        <v>20.458429922679734</v>
      </c>
      <c r="E24" s="386">
        <v>18.545074054162079</v>
      </c>
      <c r="F24" s="386">
        <v>18.944029467515396</v>
      </c>
      <c r="G24" s="387">
        <v>18.69927005960751</v>
      </c>
      <c r="H24" s="388">
        <v>19.385839625269316</v>
      </c>
    </row>
    <row r="25" spans="2:8" ht="48.75" customHeight="1">
      <c r="B25" s="77" t="s">
        <v>252</v>
      </c>
      <c r="C25" s="11" t="s">
        <v>253</v>
      </c>
      <c r="D25" s="389" t="s">
        <v>1991</v>
      </c>
      <c r="E25" s="389" t="s">
        <v>1991</v>
      </c>
      <c r="F25" s="389" t="s">
        <v>1991</v>
      </c>
      <c r="G25" s="389" t="s">
        <v>1991</v>
      </c>
      <c r="H25" s="389" t="s">
        <v>1991</v>
      </c>
    </row>
    <row r="26" spans="2:8" ht="16.5" customHeight="1">
      <c r="B26" s="3">
        <v>13</v>
      </c>
      <c r="C26" s="11" t="s">
        <v>24</v>
      </c>
      <c r="D26" s="386">
        <v>22.925842937311646</v>
      </c>
      <c r="E26" s="386">
        <v>21.107055007781589</v>
      </c>
      <c r="F26" s="386">
        <v>21.59987208195135</v>
      </c>
      <c r="G26" s="387">
        <v>21.401064482765499</v>
      </c>
      <c r="H26" s="388">
        <v>22.266029043234248</v>
      </c>
    </row>
    <row r="27" spans="2:8" ht="33" customHeight="1">
      <c r="B27" s="77">
        <v>14</v>
      </c>
      <c r="C27" s="11" t="s">
        <v>25</v>
      </c>
      <c r="D27" s="386">
        <v>22.829811486809255</v>
      </c>
      <c r="E27" s="386">
        <v>21.010811891209137</v>
      </c>
      <c r="F27" s="386">
        <v>21.502228012271903</v>
      </c>
      <c r="G27" s="387">
        <v>21.285577242864413</v>
      </c>
      <c r="H27" s="388">
        <v>22.008715963465498</v>
      </c>
    </row>
    <row r="28" spans="2:8" ht="48.75" customHeight="1">
      <c r="B28" s="77" t="s">
        <v>254</v>
      </c>
      <c r="C28" s="11" t="s">
        <v>255</v>
      </c>
      <c r="D28" s="389" t="s">
        <v>1991</v>
      </c>
      <c r="E28" s="389" t="s">
        <v>1991</v>
      </c>
      <c r="F28" s="389" t="s">
        <v>1991</v>
      </c>
      <c r="G28" s="389" t="s">
        <v>1991</v>
      </c>
      <c r="H28" s="389" t="s">
        <v>1991</v>
      </c>
    </row>
    <row r="29" spans="2:8" ht="16.5" customHeight="1">
      <c r="B29" s="71"/>
      <c r="C29" s="61" t="s">
        <v>26</v>
      </c>
      <c r="D29" s="165" t="s">
        <v>27</v>
      </c>
      <c r="E29" s="165" t="s">
        <v>27</v>
      </c>
      <c r="F29" s="165" t="s">
        <v>27</v>
      </c>
      <c r="G29" s="92" t="s">
        <v>27</v>
      </c>
      <c r="H29" s="60" t="s">
        <v>27</v>
      </c>
    </row>
    <row r="30" spans="2:8" ht="16.5" customHeight="1">
      <c r="B30" s="3">
        <v>15</v>
      </c>
      <c r="C30" s="11" t="s">
        <v>28</v>
      </c>
      <c r="D30" s="834">
        <v>128717.296481229</v>
      </c>
      <c r="E30" s="384">
        <v>123992.75124075401</v>
      </c>
      <c r="F30" s="384">
        <v>121379.238968843</v>
      </c>
      <c r="G30" s="384">
        <v>119193.774874</v>
      </c>
      <c r="H30" s="385">
        <v>120818.56340853999</v>
      </c>
    </row>
    <row r="31" spans="2:8" ht="16.5" customHeight="1">
      <c r="B31" s="3">
        <v>16</v>
      </c>
      <c r="C31" s="11" t="s">
        <v>43</v>
      </c>
      <c r="D31" s="835">
        <v>10.636674221250701</v>
      </c>
      <c r="E31" s="386">
        <v>9.6288566574858194</v>
      </c>
      <c r="F31" s="386">
        <v>9.6824999999999992</v>
      </c>
      <c r="G31" s="386">
        <v>9.6366999999999994</v>
      </c>
      <c r="H31" s="390">
        <v>9.81932202217431</v>
      </c>
    </row>
    <row r="32" spans="2:8" ht="31.5" customHeight="1">
      <c r="B32" s="77">
        <v>17</v>
      </c>
      <c r="C32" s="11" t="s">
        <v>256</v>
      </c>
      <c r="D32" s="835">
        <v>10.572286754550801</v>
      </c>
      <c r="E32" s="386">
        <v>9.5659306516657701</v>
      </c>
      <c r="F32" s="386">
        <v>9.6192764359922904</v>
      </c>
      <c r="G32" s="386">
        <v>9.5616000000000003</v>
      </c>
      <c r="H32" s="390">
        <v>9.6544697939547905</v>
      </c>
    </row>
    <row r="33" spans="2:8" ht="49.5" customHeight="1">
      <c r="B33" s="77" t="s">
        <v>257</v>
      </c>
      <c r="C33" s="11" t="s">
        <v>258</v>
      </c>
      <c r="D33" s="836" t="s">
        <v>1991</v>
      </c>
      <c r="E33" s="389" t="s">
        <v>1991</v>
      </c>
      <c r="F33" s="389" t="s">
        <v>1991</v>
      </c>
      <c r="G33" s="389" t="s">
        <v>1991</v>
      </c>
      <c r="H33" s="389" t="s">
        <v>1991</v>
      </c>
    </row>
    <row r="34" spans="2:8" ht="31.5" customHeight="1">
      <c r="C34" s="38" t="s">
        <v>259</v>
      </c>
    </row>
    <row r="35" spans="2:8" ht="66" customHeight="1">
      <c r="C35" s="545" t="s">
        <v>260</v>
      </c>
    </row>
    <row r="36" spans="2:8" ht="33" customHeight="1">
      <c r="C36" s="9" t="s">
        <v>2223</v>
      </c>
    </row>
  </sheetData>
  <mergeCells count="1">
    <mergeCell ref="J2:K3"/>
  </mergeCells>
  <hyperlinks>
    <hyperlink ref="J2" location="Index!A1" display="Index" xr:uid="{3F4C0F0C-5A68-46D4-B303-2678D3BE1273}"/>
    <hyperlink ref="J2:K3" location="Index!A1" display="Return to Index" xr:uid="{AD86DB5E-EFF6-45DE-8C8F-6C7A2D513DB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C37C4-36FC-43DB-BA20-8909BE0ED645}">
  <sheetPr codeName="Ark8"/>
  <dimension ref="B1:P21"/>
  <sheetViews>
    <sheetView zoomScale="90" zoomScaleNormal="90" workbookViewId="0">
      <selection activeCell="K23" sqref="K23"/>
    </sheetView>
  </sheetViews>
  <sheetFormatPr defaultColWidth="9.1796875" defaultRowHeight="14.5"/>
  <cols>
    <col min="1" max="1" width="9.1796875" style="117"/>
    <col min="2" max="2" width="9.1796875" style="117" customWidth="1"/>
    <col min="3" max="3" width="35.7265625" style="117" customWidth="1"/>
    <col min="4" max="13" width="15.7265625" style="117" customWidth="1"/>
    <col min="14" max="16384" width="9.1796875" style="117"/>
  </cols>
  <sheetData>
    <row r="1" spans="2:16" ht="16.5" customHeight="1"/>
    <row r="2" spans="2:16" ht="19.5" customHeight="1">
      <c r="B2" s="130" t="s">
        <v>1530</v>
      </c>
      <c r="C2" s="136"/>
      <c r="D2" s="136"/>
      <c r="E2" s="136"/>
      <c r="F2" s="136"/>
      <c r="G2" s="136"/>
      <c r="H2" s="136"/>
      <c r="I2" s="136"/>
      <c r="J2" s="136"/>
      <c r="K2" s="112"/>
      <c r="L2" s="112"/>
      <c r="M2" s="112"/>
      <c r="O2" s="855" t="s">
        <v>180</v>
      </c>
      <c r="P2" s="856"/>
    </row>
    <row r="3" spans="2:16" ht="16.5" customHeight="1">
      <c r="B3" s="113"/>
      <c r="C3" s="113"/>
      <c r="D3" s="113"/>
      <c r="E3" s="113"/>
      <c r="F3" s="113"/>
      <c r="G3" s="113"/>
      <c r="H3" s="113"/>
      <c r="I3" s="113"/>
      <c r="J3" s="113"/>
      <c r="K3" s="113"/>
      <c r="L3" s="113"/>
      <c r="M3" s="113"/>
      <c r="O3" s="857"/>
      <c r="P3" s="858"/>
    </row>
    <row r="4" spans="2:16">
      <c r="B4" s="128"/>
      <c r="C4" s="129"/>
      <c r="D4" s="129"/>
      <c r="E4" s="129"/>
      <c r="F4" s="129"/>
      <c r="G4" s="129"/>
      <c r="H4" s="129"/>
      <c r="I4" s="129"/>
      <c r="J4" s="129"/>
      <c r="K4" s="129"/>
      <c r="L4" s="129"/>
      <c r="M4" s="129"/>
    </row>
    <row r="5" spans="2:16" ht="33" customHeight="1">
      <c r="B5" s="662" t="str">
        <f>Attestation!B18&amp;" "&amp;Attestation!C2&amp;" "&amp;Attestation!B19</f>
        <v>At 31 December 2024 (DKKm)</v>
      </c>
      <c r="C5" s="581"/>
      <c r="D5" s="868" t="s">
        <v>1531</v>
      </c>
      <c r="E5" s="869"/>
      <c r="F5" s="869"/>
      <c r="G5" s="869"/>
      <c r="H5" s="870"/>
      <c r="I5" s="871" t="s">
        <v>1532</v>
      </c>
      <c r="J5" s="872"/>
      <c r="K5" s="868" t="s">
        <v>1533</v>
      </c>
      <c r="L5" s="553"/>
      <c r="M5" s="554"/>
    </row>
    <row r="6" spans="2:16" ht="54">
      <c r="B6" s="661"/>
      <c r="C6" s="582" t="s">
        <v>1534</v>
      </c>
      <c r="D6" s="559" t="s">
        <v>80</v>
      </c>
      <c r="E6" s="559" t="s">
        <v>1535</v>
      </c>
      <c r="F6" s="559" t="s">
        <v>1536</v>
      </c>
      <c r="G6" s="559" t="s">
        <v>1537</v>
      </c>
      <c r="H6" s="559" t="s">
        <v>1538</v>
      </c>
      <c r="I6" s="559" t="s">
        <v>1539</v>
      </c>
      <c r="J6" s="559" t="s">
        <v>1540</v>
      </c>
      <c r="K6" s="873"/>
      <c r="L6" s="559" t="s">
        <v>1541</v>
      </c>
      <c r="M6" s="559" t="s">
        <v>1542</v>
      </c>
    </row>
    <row r="7" spans="2:16" ht="16.5" customHeight="1">
      <c r="B7" s="583">
        <v>1</v>
      </c>
      <c r="C7" s="584" t="s">
        <v>1543</v>
      </c>
      <c r="D7" s="585"/>
      <c r="E7" s="585"/>
      <c r="F7" s="585"/>
      <c r="G7" s="585"/>
      <c r="H7" s="585"/>
      <c r="I7" s="585"/>
      <c r="J7" s="585"/>
      <c r="K7" s="585"/>
      <c r="L7" s="585"/>
      <c r="M7" s="585"/>
    </row>
    <row r="8" spans="2:16" ht="16.5" customHeight="1">
      <c r="B8" s="583">
        <v>2</v>
      </c>
      <c r="C8" s="584" t="s">
        <v>1544</v>
      </c>
      <c r="D8" s="586"/>
      <c r="E8" s="586"/>
      <c r="F8" s="586"/>
      <c r="G8" s="586"/>
      <c r="H8" s="586"/>
      <c r="I8" s="585"/>
      <c r="J8" s="585"/>
      <c r="K8" s="586"/>
      <c r="L8" s="586"/>
      <c r="M8" s="586"/>
    </row>
    <row r="9" spans="2:16" ht="16.5" customHeight="1">
      <c r="B9" s="583">
        <v>3</v>
      </c>
      <c r="C9" s="587" t="s">
        <v>1545</v>
      </c>
      <c r="D9" s="585"/>
      <c r="E9" s="585"/>
      <c r="F9" s="585"/>
      <c r="G9" s="585"/>
      <c r="H9" s="585"/>
      <c r="I9" s="585"/>
      <c r="J9" s="585"/>
      <c r="K9" s="585"/>
      <c r="L9" s="585"/>
      <c r="M9" s="585"/>
    </row>
    <row r="10" spans="2:16" ht="16.5" customHeight="1">
      <c r="B10" s="583">
        <v>4</v>
      </c>
      <c r="C10" s="587" t="s">
        <v>1546</v>
      </c>
      <c r="D10" s="585"/>
      <c r="E10" s="585"/>
      <c r="F10" s="585"/>
      <c r="G10" s="585"/>
      <c r="H10" s="585"/>
      <c r="I10" s="585"/>
      <c r="J10" s="585"/>
      <c r="K10" s="585"/>
      <c r="L10" s="585"/>
      <c r="M10" s="585"/>
    </row>
    <row r="11" spans="2:16" ht="16.5" customHeight="1">
      <c r="B11" s="583">
        <v>5</v>
      </c>
      <c r="C11" s="587" t="s">
        <v>1547</v>
      </c>
      <c r="D11" s="585"/>
      <c r="E11" s="585"/>
      <c r="F11" s="585"/>
      <c r="G11" s="585"/>
      <c r="H11" s="585"/>
      <c r="I11" s="585"/>
      <c r="J11" s="585"/>
      <c r="K11" s="585"/>
      <c r="L11" s="585"/>
      <c r="M11" s="585"/>
    </row>
    <row r="12" spans="2:16" ht="16.5" customHeight="1">
      <c r="B12" s="583">
        <v>6</v>
      </c>
      <c r="C12" s="587" t="s">
        <v>1548</v>
      </c>
      <c r="D12" s="585"/>
      <c r="E12" s="585"/>
      <c r="F12" s="585"/>
      <c r="G12" s="585"/>
      <c r="H12" s="585"/>
      <c r="I12" s="585"/>
      <c r="J12" s="585"/>
      <c r="K12" s="585"/>
      <c r="L12" s="585"/>
      <c r="M12" s="585"/>
    </row>
    <row r="13" spans="2:16" ht="16.5" customHeight="1">
      <c r="B13" s="583">
        <v>7</v>
      </c>
      <c r="C13" s="587" t="s">
        <v>37</v>
      </c>
      <c r="D13" s="585"/>
      <c r="E13" s="585"/>
      <c r="F13" s="585"/>
      <c r="G13" s="585"/>
      <c r="H13" s="585"/>
      <c r="I13" s="585"/>
      <c r="J13" s="585"/>
      <c r="K13" s="585"/>
      <c r="L13" s="585"/>
      <c r="M13" s="585"/>
    </row>
    <row r="14" spans="2:16" ht="16.5" customHeight="1">
      <c r="B14" s="583">
        <v>8</v>
      </c>
      <c r="C14" s="587" t="s">
        <v>1544</v>
      </c>
      <c r="D14" s="586"/>
      <c r="E14" s="586"/>
      <c r="F14" s="586"/>
      <c r="G14" s="586"/>
      <c r="H14" s="586"/>
      <c r="I14" s="586"/>
      <c r="J14" s="586"/>
      <c r="K14" s="586"/>
      <c r="L14" s="586"/>
      <c r="M14" s="586"/>
    </row>
    <row r="15" spans="2:16" ht="16.5" customHeight="1">
      <c r="B15" s="583">
        <v>9</v>
      </c>
      <c r="C15" s="587" t="s">
        <v>1544</v>
      </c>
      <c r="D15" s="586"/>
      <c r="E15" s="586"/>
      <c r="F15" s="586"/>
      <c r="G15" s="586"/>
      <c r="H15" s="586"/>
      <c r="I15" s="586"/>
      <c r="J15" s="586"/>
      <c r="K15" s="586"/>
      <c r="L15" s="586"/>
      <c r="M15" s="586"/>
    </row>
    <row r="16" spans="2:16" ht="16.5" customHeight="1">
      <c r="B16" s="583">
        <v>10</v>
      </c>
      <c r="C16" s="584" t="s">
        <v>1549</v>
      </c>
      <c r="D16" s="585"/>
      <c r="E16" s="585"/>
      <c r="F16" s="585"/>
      <c r="G16" s="585"/>
      <c r="H16" s="585"/>
      <c r="I16" s="585"/>
      <c r="J16" s="585"/>
      <c r="K16" s="585"/>
      <c r="L16" s="585"/>
      <c r="M16" s="585"/>
    </row>
    <row r="17" spans="2:13" ht="16.5" customHeight="1">
      <c r="B17" s="583">
        <v>11</v>
      </c>
      <c r="C17" s="587" t="s">
        <v>1544</v>
      </c>
      <c r="D17" s="586"/>
      <c r="E17" s="586"/>
      <c r="F17" s="586"/>
      <c r="G17" s="586"/>
      <c r="H17" s="586"/>
      <c r="I17" s="586"/>
      <c r="J17" s="586"/>
      <c r="K17" s="586"/>
      <c r="L17" s="586"/>
      <c r="M17" s="586"/>
    </row>
    <row r="18" spans="2:13" ht="33" customHeight="1">
      <c r="B18" s="583">
        <v>12</v>
      </c>
      <c r="C18" s="587" t="s">
        <v>1550</v>
      </c>
      <c r="D18" s="586"/>
      <c r="E18" s="586"/>
      <c r="F18" s="586"/>
      <c r="G18" s="586"/>
      <c r="H18" s="586"/>
      <c r="I18" s="586"/>
      <c r="J18" s="586"/>
      <c r="K18" s="585">
        <v>36.676728154629998</v>
      </c>
      <c r="L18" s="585"/>
      <c r="M18" s="585"/>
    </row>
    <row r="20" spans="2:13" ht="19.5">
      <c r="B20" s="588"/>
      <c r="C20" s="588"/>
      <c r="I20" s="585"/>
      <c r="J20" s="585"/>
      <c r="K20" s="585"/>
    </row>
    <row r="21" spans="2:13">
      <c r="I21" s="94"/>
      <c r="K21" s="94"/>
    </row>
  </sheetData>
  <mergeCells count="4">
    <mergeCell ref="O2:P3"/>
    <mergeCell ref="D5:H5"/>
    <mergeCell ref="I5:J5"/>
    <mergeCell ref="K5:K6"/>
  </mergeCells>
  <hyperlinks>
    <hyperlink ref="O2:P3" location="Index!A1" display="Return to Index" xr:uid="{3B597215-3519-411D-8298-8937169E889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5425-3BAF-4823-AA29-3DFAE95E4664}">
  <dimension ref="A1:LG305"/>
  <sheetViews>
    <sheetView zoomScale="90" zoomScaleNormal="90" zoomScalePageLayoutView="85" workbookViewId="0">
      <selection activeCell="E27" sqref="E27"/>
    </sheetView>
  </sheetViews>
  <sheetFormatPr defaultColWidth="8.7265625" defaultRowHeight="11.5"/>
  <cols>
    <col min="1" max="1" width="7" style="668" customWidth="1"/>
    <col min="2" max="2" width="7.7265625" style="668" customWidth="1"/>
    <col min="3" max="3" width="69.81640625" style="668" customWidth="1"/>
    <col min="4" max="4" width="25.81640625" style="672" customWidth="1"/>
    <col min="5" max="16384" width="8.7265625" style="672"/>
  </cols>
  <sheetData>
    <row r="1" spans="2:319" s="668" customFormat="1" ht="12" customHeight="1"/>
    <row r="2" spans="2:319" s="668" customFormat="1" ht="19.5">
      <c r="B2" s="152" t="s">
        <v>1751</v>
      </c>
      <c r="C2" s="669"/>
      <c r="H2" s="117"/>
      <c r="I2" s="117"/>
    </row>
    <row r="3" spans="2:319" s="671" customFormat="1" ht="12" customHeight="1">
      <c r="B3" s="670"/>
      <c r="C3" s="670"/>
      <c r="D3" s="670"/>
      <c r="E3" s="668"/>
      <c r="F3" s="668"/>
      <c r="G3" s="668"/>
      <c r="H3" s="855" t="s">
        <v>180</v>
      </c>
      <c r="I3" s="856"/>
      <c r="J3" s="668"/>
      <c r="K3" s="668"/>
      <c r="L3" s="668"/>
      <c r="M3" s="668"/>
      <c r="N3" s="668"/>
      <c r="O3" s="668"/>
      <c r="P3" s="668"/>
      <c r="Q3" s="668"/>
      <c r="R3" s="668"/>
      <c r="S3" s="668"/>
      <c r="T3" s="668"/>
      <c r="U3" s="668"/>
      <c r="V3" s="668"/>
      <c r="W3" s="668"/>
      <c r="X3" s="668"/>
    </row>
    <row r="4" spans="2:319" s="671" customFormat="1" ht="13.5">
      <c r="B4" s="555"/>
      <c r="C4" s="555"/>
      <c r="D4" s="555"/>
      <c r="E4" s="668"/>
      <c r="F4" s="668"/>
      <c r="G4" s="668"/>
      <c r="H4" s="857"/>
      <c r="I4" s="858"/>
      <c r="J4" s="668"/>
      <c r="K4" s="668"/>
      <c r="L4" s="668"/>
      <c r="M4" s="668"/>
      <c r="N4" s="668"/>
      <c r="O4" s="668"/>
      <c r="P4" s="668"/>
      <c r="Q4" s="668"/>
      <c r="R4" s="668"/>
      <c r="S4" s="668"/>
      <c r="T4" s="668"/>
      <c r="U4" s="668"/>
      <c r="V4" s="668"/>
      <c r="W4" s="668"/>
      <c r="X4" s="668"/>
      <c r="Y4" s="668"/>
      <c r="Z4" s="668"/>
      <c r="AA4" s="668"/>
      <c r="AB4" s="668"/>
      <c r="AC4" s="668"/>
      <c r="AD4" s="668"/>
      <c r="AE4" s="668"/>
      <c r="AF4" s="668"/>
      <c r="AG4" s="668"/>
      <c r="AH4" s="668"/>
      <c r="AI4" s="668"/>
      <c r="AJ4" s="668"/>
      <c r="AK4" s="668"/>
      <c r="AL4" s="668"/>
      <c r="AM4" s="668"/>
      <c r="AN4" s="668"/>
      <c r="AO4" s="668"/>
      <c r="AP4" s="668"/>
      <c r="AQ4" s="668"/>
      <c r="AR4" s="668"/>
      <c r="AS4" s="668"/>
      <c r="AT4" s="668"/>
      <c r="AU4" s="668"/>
      <c r="AV4" s="668"/>
      <c r="AW4" s="668"/>
      <c r="AX4" s="668"/>
      <c r="AY4" s="668"/>
      <c r="AZ4" s="668"/>
      <c r="BA4" s="668"/>
      <c r="BB4" s="668"/>
      <c r="BC4" s="668"/>
      <c r="BD4" s="668"/>
      <c r="BE4" s="668"/>
      <c r="BF4" s="668"/>
      <c r="BG4" s="668"/>
      <c r="BH4" s="668"/>
      <c r="BI4" s="668"/>
      <c r="BJ4" s="668"/>
      <c r="BK4" s="668"/>
      <c r="BL4" s="668"/>
      <c r="BM4" s="668"/>
      <c r="BN4" s="668"/>
      <c r="BO4" s="668"/>
      <c r="BP4" s="668"/>
      <c r="BQ4" s="668"/>
      <c r="BR4" s="668"/>
      <c r="BS4" s="668"/>
      <c r="BT4" s="668"/>
      <c r="BU4" s="668"/>
      <c r="BV4" s="668"/>
      <c r="BW4" s="668"/>
      <c r="BX4" s="668"/>
      <c r="BY4" s="668"/>
      <c r="BZ4" s="668"/>
      <c r="CA4" s="668"/>
      <c r="CB4" s="668"/>
      <c r="CC4" s="668"/>
      <c r="CD4" s="668"/>
      <c r="CE4" s="668"/>
      <c r="CF4" s="668"/>
      <c r="CG4" s="668"/>
      <c r="CH4" s="668"/>
      <c r="CI4" s="668"/>
      <c r="CJ4" s="668"/>
      <c r="CK4" s="668"/>
      <c r="CL4" s="668"/>
      <c r="CM4" s="668"/>
      <c r="CN4" s="668"/>
      <c r="CO4" s="668"/>
      <c r="CP4" s="668"/>
      <c r="CQ4" s="668"/>
      <c r="CR4" s="668"/>
      <c r="CS4" s="668"/>
      <c r="CT4" s="668"/>
      <c r="CU4" s="668"/>
      <c r="CV4" s="668"/>
      <c r="CW4" s="668"/>
      <c r="CX4" s="668"/>
      <c r="CY4" s="668"/>
      <c r="CZ4" s="668"/>
      <c r="DA4" s="668"/>
      <c r="DB4" s="668"/>
      <c r="DC4" s="668"/>
      <c r="DD4" s="668"/>
      <c r="DE4" s="668"/>
      <c r="DF4" s="668"/>
      <c r="DG4" s="668"/>
      <c r="DH4" s="668"/>
      <c r="DI4" s="668"/>
      <c r="DJ4" s="668"/>
      <c r="DK4" s="668"/>
      <c r="DL4" s="668"/>
      <c r="DM4" s="668"/>
      <c r="DN4" s="668"/>
      <c r="DO4" s="668"/>
      <c r="DP4" s="668"/>
      <c r="DQ4" s="668"/>
      <c r="DR4" s="668"/>
      <c r="DS4" s="668"/>
      <c r="DT4" s="668"/>
      <c r="DU4" s="668"/>
      <c r="DV4" s="668"/>
      <c r="DW4" s="668"/>
      <c r="DX4" s="668"/>
      <c r="DY4" s="668"/>
      <c r="DZ4" s="668"/>
      <c r="EA4" s="668"/>
      <c r="EB4" s="668"/>
      <c r="EC4" s="668"/>
      <c r="ED4" s="668"/>
      <c r="EE4" s="668"/>
      <c r="EF4" s="668"/>
      <c r="EG4" s="668"/>
      <c r="EH4" s="668"/>
      <c r="EI4" s="668"/>
      <c r="EJ4" s="668"/>
      <c r="EK4" s="668"/>
      <c r="EL4" s="668"/>
      <c r="EM4" s="668"/>
      <c r="EN4" s="668"/>
      <c r="EO4" s="668"/>
      <c r="EP4" s="668"/>
      <c r="EQ4" s="668"/>
      <c r="ER4" s="668"/>
      <c r="ES4" s="668"/>
      <c r="ET4" s="668"/>
      <c r="EU4" s="668"/>
      <c r="EV4" s="668"/>
      <c r="EW4" s="668"/>
      <c r="EX4" s="668"/>
      <c r="EY4" s="668"/>
      <c r="EZ4" s="668"/>
      <c r="FA4" s="668"/>
      <c r="FB4" s="668"/>
      <c r="FC4" s="668"/>
      <c r="FD4" s="668"/>
      <c r="FE4" s="668"/>
      <c r="FF4" s="668"/>
      <c r="FG4" s="668"/>
      <c r="FH4" s="668"/>
      <c r="FI4" s="668"/>
      <c r="FJ4" s="668"/>
      <c r="FK4" s="668"/>
      <c r="FL4" s="668"/>
      <c r="FM4" s="668"/>
      <c r="FN4" s="668"/>
      <c r="FO4" s="668"/>
      <c r="FP4" s="668"/>
      <c r="FQ4" s="668"/>
      <c r="FR4" s="668"/>
      <c r="FS4" s="668"/>
      <c r="FT4" s="668"/>
      <c r="FU4" s="668"/>
      <c r="FV4" s="668"/>
      <c r="FW4" s="668"/>
      <c r="FX4" s="668"/>
      <c r="FY4" s="668"/>
      <c r="FZ4" s="668"/>
      <c r="GA4" s="668"/>
      <c r="GB4" s="668"/>
      <c r="GC4" s="668"/>
      <c r="GD4" s="668"/>
      <c r="GE4" s="668"/>
      <c r="GF4" s="668"/>
      <c r="GG4" s="668"/>
      <c r="GH4" s="668"/>
      <c r="GI4" s="668"/>
      <c r="GJ4" s="668"/>
      <c r="GK4" s="668"/>
      <c r="GL4" s="668"/>
      <c r="GM4" s="668"/>
      <c r="GN4" s="668"/>
      <c r="GO4" s="668"/>
      <c r="GP4" s="668"/>
      <c r="GQ4" s="668"/>
      <c r="GR4" s="668"/>
      <c r="GS4" s="668"/>
      <c r="GT4" s="668"/>
      <c r="GU4" s="668"/>
      <c r="GV4" s="668"/>
      <c r="GW4" s="668"/>
      <c r="GX4" s="668"/>
      <c r="GY4" s="668"/>
      <c r="GZ4" s="668"/>
      <c r="HA4" s="668"/>
      <c r="HB4" s="668"/>
      <c r="HC4" s="668"/>
      <c r="HD4" s="668"/>
      <c r="HE4" s="668"/>
      <c r="HF4" s="668"/>
      <c r="HG4" s="668"/>
      <c r="HH4" s="668"/>
      <c r="HI4" s="668"/>
      <c r="HJ4" s="668"/>
      <c r="HK4" s="668"/>
      <c r="HL4" s="668"/>
      <c r="HM4" s="668"/>
      <c r="HN4" s="668"/>
      <c r="HO4" s="668"/>
      <c r="HP4" s="668"/>
      <c r="HQ4" s="668"/>
      <c r="HR4" s="668"/>
      <c r="HS4" s="668"/>
      <c r="HT4" s="668"/>
      <c r="HU4" s="668"/>
      <c r="HV4" s="668"/>
      <c r="HW4" s="668"/>
      <c r="HX4" s="668"/>
      <c r="HY4" s="668"/>
      <c r="HZ4" s="668"/>
      <c r="IA4" s="668"/>
      <c r="IB4" s="668"/>
      <c r="IC4" s="668"/>
      <c r="ID4" s="668"/>
      <c r="IE4" s="668"/>
      <c r="IF4" s="668"/>
      <c r="IG4" s="668"/>
      <c r="IH4" s="668"/>
      <c r="II4" s="668"/>
      <c r="IJ4" s="668"/>
      <c r="IK4" s="668"/>
      <c r="IL4" s="668"/>
      <c r="IM4" s="668"/>
      <c r="IN4" s="668"/>
      <c r="IO4" s="668"/>
      <c r="IP4" s="668"/>
      <c r="IQ4" s="668"/>
      <c r="IR4" s="668"/>
      <c r="IS4" s="668"/>
      <c r="IT4" s="668"/>
      <c r="IU4" s="668"/>
      <c r="IV4" s="668"/>
      <c r="IW4" s="668"/>
      <c r="IX4" s="668"/>
      <c r="IY4" s="668"/>
      <c r="IZ4" s="668"/>
      <c r="JA4" s="668"/>
      <c r="JB4" s="668"/>
      <c r="JC4" s="668"/>
      <c r="JD4" s="668"/>
      <c r="JE4" s="668"/>
      <c r="JF4" s="668"/>
      <c r="JG4" s="668"/>
      <c r="JH4" s="668"/>
      <c r="JI4" s="668"/>
      <c r="JJ4" s="668"/>
      <c r="JK4" s="668"/>
      <c r="JL4" s="668"/>
      <c r="JM4" s="668"/>
      <c r="JN4" s="668"/>
      <c r="JO4" s="668"/>
      <c r="JP4" s="668"/>
      <c r="JQ4" s="668"/>
      <c r="JR4" s="668"/>
      <c r="JS4" s="668"/>
      <c r="JT4" s="668"/>
      <c r="JU4" s="668"/>
      <c r="JV4" s="668"/>
      <c r="JW4" s="668"/>
      <c r="JX4" s="668"/>
      <c r="JY4" s="668"/>
      <c r="JZ4" s="668"/>
      <c r="KA4" s="668"/>
      <c r="KB4" s="668"/>
      <c r="KC4" s="668"/>
      <c r="KD4" s="668"/>
      <c r="KE4" s="668"/>
      <c r="KF4" s="668"/>
      <c r="KG4" s="668"/>
      <c r="KH4" s="668"/>
      <c r="KI4" s="668"/>
      <c r="KJ4" s="668"/>
      <c r="KK4" s="668"/>
      <c r="KL4" s="668"/>
      <c r="KM4" s="668"/>
      <c r="KN4" s="668"/>
      <c r="KO4" s="668"/>
      <c r="KP4" s="668"/>
      <c r="KQ4" s="668"/>
      <c r="KR4" s="668"/>
      <c r="KS4" s="668"/>
      <c r="KT4" s="668"/>
      <c r="KU4" s="668"/>
      <c r="KV4" s="668"/>
      <c r="KW4" s="668"/>
      <c r="KX4" s="668"/>
      <c r="KY4" s="668"/>
      <c r="KZ4" s="668"/>
      <c r="LA4" s="668"/>
      <c r="LB4" s="668"/>
      <c r="LC4" s="668"/>
      <c r="LD4" s="668"/>
      <c r="LE4" s="668"/>
      <c r="LF4" s="668"/>
      <c r="LG4" s="668"/>
    </row>
    <row r="5" spans="2:319" ht="40.5">
      <c r="B5" s="555"/>
      <c r="C5" s="555"/>
      <c r="D5" s="697" t="s">
        <v>1752</v>
      </c>
      <c r="E5" s="668"/>
      <c r="F5" s="668"/>
      <c r="G5" s="668"/>
      <c r="H5" s="117"/>
      <c r="I5" s="117"/>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8"/>
      <c r="AI5" s="668"/>
      <c r="AJ5" s="668"/>
      <c r="AK5" s="668"/>
      <c r="AL5" s="668"/>
      <c r="AM5" s="668"/>
      <c r="AN5" s="668"/>
      <c r="AO5" s="668"/>
      <c r="AP5" s="668"/>
      <c r="AQ5" s="668"/>
      <c r="AR5" s="668"/>
      <c r="AS5" s="668"/>
      <c r="AT5" s="668"/>
      <c r="AU5" s="668"/>
      <c r="AV5" s="668"/>
      <c r="AW5" s="668"/>
      <c r="AX5" s="668"/>
      <c r="AY5" s="668"/>
      <c r="AZ5" s="668"/>
      <c r="BA5" s="668"/>
      <c r="BB5" s="668"/>
      <c r="BC5" s="668"/>
      <c r="BD5" s="668"/>
      <c r="BE5" s="668"/>
      <c r="BF5" s="668"/>
      <c r="BG5" s="668"/>
      <c r="BH5" s="668"/>
      <c r="BI5" s="668"/>
      <c r="BJ5" s="668"/>
      <c r="BK5" s="668"/>
      <c r="BL5" s="668"/>
      <c r="BM5" s="668"/>
      <c r="BN5" s="668"/>
      <c r="BO5" s="668"/>
      <c r="BP5" s="668"/>
      <c r="BQ5" s="668"/>
      <c r="BR5" s="668"/>
      <c r="BS5" s="668"/>
      <c r="BT5" s="668"/>
      <c r="BU5" s="668"/>
      <c r="BV5" s="668"/>
      <c r="BW5" s="668"/>
      <c r="BX5" s="668"/>
      <c r="BY5" s="668"/>
      <c r="BZ5" s="668"/>
      <c r="CA5" s="668"/>
      <c r="CB5" s="668"/>
      <c r="CC5" s="668"/>
      <c r="CD5" s="668"/>
      <c r="CE5" s="668"/>
      <c r="CF5" s="668"/>
      <c r="CG5" s="668"/>
      <c r="CH5" s="668"/>
      <c r="CI5" s="668"/>
      <c r="CJ5" s="668"/>
      <c r="CK5" s="668"/>
      <c r="CL5" s="668"/>
      <c r="CM5" s="668"/>
      <c r="CN5" s="668"/>
      <c r="CO5" s="668"/>
      <c r="CP5" s="668"/>
      <c r="CQ5" s="668"/>
      <c r="CR5" s="668"/>
      <c r="CS5" s="668"/>
      <c r="CT5" s="668"/>
      <c r="CU5" s="668"/>
      <c r="CV5" s="668"/>
      <c r="CW5" s="668"/>
      <c r="CX5" s="668"/>
      <c r="CY5" s="668"/>
      <c r="CZ5" s="668"/>
      <c r="DA5" s="668"/>
      <c r="DB5" s="668"/>
      <c r="DC5" s="668"/>
      <c r="DD5" s="668"/>
      <c r="DE5" s="668"/>
      <c r="DF5" s="668"/>
      <c r="DG5" s="668"/>
      <c r="DH5" s="668"/>
      <c r="DI5" s="668"/>
      <c r="DJ5" s="668"/>
      <c r="DK5" s="668"/>
      <c r="DL5" s="668"/>
      <c r="DM5" s="668"/>
      <c r="DN5" s="668"/>
      <c r="DO5" s="668"/>
      <c r="DP5" s="668"/>
      <c r="DQ5" s="668"/>
      <c r="DR5" s="668"/>
      <c r="DS5" s="668"/>
      <c r="DT5" s="668"/>
      <c r="DU5" s="668"/>
      <c r="DV5" s="668"/>
      <c r="DW5" s="668"/>
      <c r="DX5" s="668"/>
      <c r="DY5" s="668"/>
      <c r="DZ5" s="668"/>
      <c r="EA5" s="668"/>
      <c r="EB5" s="668"/>
      <c r="EC5" s="668"/>
      <c r="ED5" s="668"/>
      <c r="EE5" s="668"/>
      <c r="EF5" s="668"/>
      <c r="EG5" s="668"/>
      <c r="EH5" s="668"/>
      <c r="EI5" s="668"/>
      <c r="EJ5" s="668"/>
      <c r="EK5" s="668"/>
      <c r="EL5" s="668"/>
      <c r="EM5" s="668"/>
      <c r="EN5" s="668"/>
      <c r="EO5" s="668"/>
      <c r="EP5" s="668"/>
      <c r="EQ5" s="668"/>
      <c r="ER5" s="668"/>
      <c r="ES5" s="668"/>
      <c r="ET5" s="668"/>
      <c r="EU5" s="668"/>
      <c r="EV5" s="668"/>
      <c r="EW5" s="668"/>
      <c r="EX5" s="668"/>
      <c r="EY5" s="668"/>
      <c r="EZ5" s="668"/>
      <c r="FA5" s="668"/>
      <c r="FB5" s="668"/>
      <c r="FC5" s="668"/>
      <c r="FD5" s="668"/>
      <c r="FE5" s="668"/>
      <c r="FF5" s="668"/>
      <c r="FG5" s="668"/>
      <c r="FH5" s="668"/>
      <c r="FI5" s="668"/>
      <c r="FJ5" s="668"/>
      <c r="FK5" s="668"/>
      <c r="FL5" s="668"/>
      <c r="FM5" s="668"/>
      <c r="FN5" s="668"/>
      <c r="FO5" s="668"/>
      <c r="FP5" s="668"/>
      <c r="FQ5" s="668"/>
      <c r="FR5" s="668"/>
      <c r="FS5" s="668"/>
      <c r="FT5" s="668"/>
      <c r="FU5" s="668"/>
      <c r="FV5" s="668"/>
      <c r="FW5" s="668"/>
      <c r="FX5" s="668"/>
      <c r="FY5" s="668"/>
      <c r="FZ5" s="668"/>
      <c r="GA5" s="668"/>
      <c r="GB5" s="668"/>
      <c r="GC5" s="668"/>
      <c r="GD5" s="668"/>
      <c r="GE5" s="668"/>
      <c r="GF5" s="668"/>
      <c r="GG5" s="668"/>
      <c r="GH5" s="668"/>
      <c r="GI5" s="668"/>
      <c r="GJ5" s="668"/>
      <c r="GK5" s="668"/>
      <c r="GL5" s="668"/>
      <c r="GM5" s="668"/>
      <c r="GN5" s="668"/>
      <c r="GO5" s="668"/>
      <c r="GP5" s="668"/>
      <c r="GQ5" s="668"/>
      <c r="GR5" s="668"/>
      <c r="GS5" s="668"/>
      <c r="GT5" s="668"/>
      <c r="GU5" s="668"/>
      <c r="GV5" s="668"/>
      <c r="GW5" s="668"/>
      <c r="GX5" s="668"/>
      <c r="GY5" s="668"/>
      <c r="GZ5" s="668"/>
      <c r="HA5" s="668"/>
      <c r="HB5" s="668"/>
      <c r="HC5" s="668"/>
      <c r="HD5" s="668"/>
      <c r="HE5" s="668"/>
      <c r="HF5" s="668"/>
      <c r="HG5" s="668"/>
      <c r="HH5" s="668"/>
      <c r="HI5" s="668"/>
      <c r="HJ5" s="668"/>
      <c r="HK5" s="668"/>
      <c r="HL5" s="668"/>
      <c r="HM5" s="668"/>
      <c r="HN5" s="668"/>
      <c r="HO5" s="668"/>
      <c r="HP5" s="668"/>
      <c r="HQ5" s="668"/>
      <c r="HR5" s="668"/>
      <c r="HS5" s="668"/>
      <c r="HT5" s="668"/>
      <c r="HU5" s="668"/>
      <c r="HV5" s="668"/>
      <c r="HW5" s="668"/>
      <c r="HX5" s="668"/>
      <c r="HY5" s="668"/>
      <c r="HZ5" s="668"/>
      <c r="IA5" s="668"/>
      <c r="IB5" s="668"/>
      <c r="IC5" s="668"/>
      <c r="ID5" s="668"/>
      <c r="IE5" s="668"/>
      <c r="IF5" s="668"/>
      <c r="IG5" s="668"/>
      <c r="IH5" s="668"/>
      <c r="II5" s="668"/>
      <c r="IJ5" s="668"/>
      <c r="IK5" s="668"/>
      <c r="IL5" s="668"/>
      <c r="IM5" s="668"/>
      <c r="IN5" s="668"/>
      <c r="IO5" s="668"/>
      <c r="IP5" s="668"/>
      <c r="IQ5" s="668"/>
      <c r="IR5" s="668"/>
      <c r="IS5" s="668"/>
      <c r="IT5" s="668"/>
      <c r="IU5" s="668"/>
      <c r="IV5" s="668"/>
      <c r="IW5" s="668"/>
      <c r="IX5" s="668"/>
      <c r="IY5" s="668"/>
      <c r="IZ5" s="668"/>
      <c r="JA5" s="668"/>
      <c r="JB5" s="668"/>
      <c r="JC5" s="668"/>
      <c r="JD5" s="668"/>
      <c r="JE5" s="668"/>
      <c r="JF5" s="668"/>
      <c r="JG5" s="668"/>
      <c r="JH5" s="668"/>
      <c r="JI5" s="668"/>
      <c r="JJ5" s="668"/>
      <c r="JK5" s="668"/>
      <c r="JL5" s="668"/>
      <c r="JM5" s="668"/>
      <c r="JN5" s="668"/>
      <c r="JO5" s="668"/>
      <c r="JP5" s="668"/>
      <c r="JQ5" s="668"/>
      <c r="JR5" s="668"/>
      <c r="JS5" s="668"/>
      <c r="JT5" s="668"/>
      <c r="JU5" s="668"/>
      <c r="JV5" s="668"/>
      <c r="JW5" s="668"/>
      <c r="JX5" s="668"/>
      <c r="JY5" s="668"/>
      <c r="JZ5" s="668"/>
      <c r="KA5" s="668"/>
      <c r="KB5" s="668"/>
      <c r="KC5" s="668"/>
      <c r="KD5" s="668"/>
      <c r="KE5" s="668"/>
      <c r="KF5" s="668"/>
      <c r="KG5" s="668"/>
      <c r="KH5" s="668"/>
      <c r="KI5" s="668"/>
      <c r="KJ5" s="668"/>
      <c r="KK5" s="668"/>
      <c r="KL5" s="668"/>
      <c r="KM5" s="668"/>
      <c r="KN5" s="668"/>
      <c r="KO5" s="668"/>
      <c r="KP5" s="668"/>
      <c r="KQ5" s="668"/>
      <c r="KR5" s="668"/>
      <c r="KS5" s="668"/>
      <c r="KT5" s="668"/>
      <c r="KU5" s="668"/>
      <c r="KV5" s="668"/>
      <c r="KW5" s="668"/>
      <c r="KX5" s="668"/>
      <c r="KY5" s="668"/>
      <c r="KZ5" s="668"/>
      <c r="LA5" s="668"/>
      <c r="LB5" s="668"/>
      <c r="LC5" s="668"/>
      <c r="LD5" s="668"/>
      <c r="LE5" s="668"/>
      <c r="LF5" s="668"/>
      <c r="LG5" s="668"/>
    </row>
    <row r="6" spans="2:319" ht="13.5">
      <c r="B6" s="682" t="str">
        <f>'EU MR1'!B4</f>
        <v>At 31 December 2024 (DKKm)</v>
      </c>
      <c r="C6" s="555"/>
      <c r="D6" s="697"/>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8"/>
      <c r="AR6" s="668"/>
      <c r="AS6" s="668"/>
      <c r="AT6" s="668"/>
      <c r="AU6" s="668"/>
      <c r="AV6" s="668"/>
      <c r="AW6" s="668"/>
      <c r="AX6" s="668"/>
      <c r="AY6" s="668"/>
      <c r="AZ6" s="668"/>
      <c r="BA6" s="668"/>
      <c r="BB6" s="668"/>
      <c r="BC6" s="668"/>
      <c r="BD6" s="668"/>
      <c r="BE6" s="668"/>
      <c r="BF6" s="668"/>
      <c r="BG6" s="668"/>
      <c r="BH6" s="668"/>
      <c r="BI6" s="668"/>
      <c r="BJ6" s="668"/>
      <c r="BK6" s="668"/>
      <c r="BL6" s="668"/>
      <c r="BM6" s="668"/>
      <c r="BN6" s="668"/>
      <c r="BO6" s="668"/>
      <c r="BP6" s="668"/>
      <c r="BQ6" s="668"/>
      <c r="BR6" s="668"/>
      <c r="BS6" s="668"/>
      <c r="BT6" s="668"/>
      <c r="BU6" s="668"/>
      <c r="BV6" s="668"/>
      <c r="BW6" s="668"/>
      <c r="BX6" s="668"/>
      <c r="BY6" s="668"/>
      <c r="BZ6" s="668"/>
      <c r="CA6" s="668"/>
      <c r="CB6" s="668"/>
      <c r="CC6" s="668"/>
      <c r="CD6" s="668"/>
      <c r="CE6" s="668"/>
      <c r="CF6" s="668"/>
      <c r="CG6" s="668"/>
      <c r="CH6" s="668"/>
      <c r="CI6" s="668"/>
      <c r="CJ6" s="668"/>
      <c r="CK6" s="668"/>
      <c r="CL6" s="668"/>
      <c r="CM6" s="668"/>
      <c r="CN6" s="668"/>
      <c r="CO6" s="668"/>
      <c r="CP6" s="668"/>
      <c r="CQ6" s="668"/>
      <c r="CR6" s="668"/>
      <c r="CS6" s="668"/>
      <c r="CT6" s="668"/>
      <c r="CU6" s="668"/>
      <c r="CV6" s="668"/>
      <c r="CW6" s="668"/>
      <c r="CX6" s="668"/>
      <c r="CY6" s="668"/>
      <c r="CZ6" s="668"/>
      <c r="DA6" s="668"/>
      <c r="DB6" s="668"/>
      <c r="DC6" s="668"/>
      <c r="DD6" s="668"/>
      <c r="DE6" s="668"/>
      <c r="DF6" s="668"/>
      <c r="DG6" s="668"/>
      <c r="DH6" s="668"/>
      <c r="DI6" s="668"/>
      <c r="DJ6" s="668"/>
      <c r="DK6" s="668"/>
      <c r="DL6" s="668"/>
      <c r="DM6" s="668"/>
      <c r="DN6" s="668"/>
      <c r="DO6" s="668"/>
      <c r="DP6" s="668"/>
      <c r="DQ6" s="668"/>
      <c r="DR6" s="668"/>
      <c r="DS6" s="668"/>
      <c r="DT6" s="668"/>
      <c r="DU6" s="668"/>
      <c r="DV6" s="668"/>
      <c r="DW6" s="668"/>
      <c r="DX6" s="668"/>
      <c r="DY6" s="668"/>
      <c r="DZ6" s="668"/>
      <c r="EA6" s="668"/>
      <c r="EB6" s="668"/>
      <c r="EC6" s="668"/>
      <c r="ED6" s="668"/>
      <c r="EE6" s="668"/>
      <c r="EF6" s="668"/>
      <c r="EG6" s="668"/>
      <c r="EH6" s="668"/>
      <c r="EI6" s="668"/>
      <c r="EJ6" s="668"/>
      <c r="EK6" s="668"/>
      <c r="EL6" s="668"/>
      <c r="EM6" s="668"/>
      <c r="EN6" s="668"/>
      <c r="EO6" s="668"/>
      <c r="EP6" s="668"/>
      <c r="EQ6" s="668"/>
      <c r="ER6" s="668"/>
      <c r="ES6" s="668"/>
      <c r="ET6" s="668"/>
      <c r="EU6" s="668"/>
      <c r="EV6" s="668"/>
      <c r="EW6" s="668"/>
      <c r="EX6" s="668"/>
      <c r="EY6" s="668"/>
      <c r="EZ6" s="668"/>
      <c r="FA6" s="668"/>
      <c r="FB6" s="668"/>
      <c r="FC6" s="668"/>
      <c r="FD6" s="668"/>
      <c r="FE6" s="668"/>
      <c r="FF6" s="668"/>
      <c r="FG6" s="668"/>
      <c r="FH6" s="668"/>
      <c r="FI6" s="668"/>
      <c r="FJ6" s="668"/>
      <c r="FK6" s="668"/>
      <c r="FL6" s="668"/>
      <c r="FM6" s="668"/>
      <c r="FN6" s="668"/>
      <c r="FO6" s="668"/>
      <c r="FP6" s="668"/>
      <c r="FQ6" s="668"/>
      <c r="FR6" s="668"/>
      <c r="FS6" s="668"/>
      <c r="FT6" s="668"/>
      <c r="FU6" s="668"/>
      <c r="FV6" s="668"/>
      <c r="FW6" s="668"/>
      <c r="FX6" s="668"/>
      <c r="FY6" s="668"/>
      <c r="FZ6" s="668"/>
      <c r="GA6" s="668"/>
      <c r="GB6" s="668"/>
      <c r="GC6" s="668"/>
      <c r="GD6" s="668"/>
      <c r="GE6" s="668"/>
      <c r="GF6" s="668"/>
      <c r="GG6" s="668"/>
      <c r="GH6" s="668"/>
      <c r="GI6" s="668"/>
      <c r="GJ6" s="668"/>
      <c r="GK6" s="668"/>
      <c r="GL6" s="668"/>
      <c r="GM6" s="668"/>
      <c r="GN6" s="668"/>
      <c r="GO6" s="668"/>
      <c r="GP6" s="668"/>
      <c r="GQ6" s="668"/>
      <c r="GR6" s="668"/>
      <c r="GS6" s="668"/>
      <c r="GT6" s="668"/>
      <c r="GU6" s="668"/>
      <c r="GV6" s="668"/>
      <c r="GW6" s="668"/>
      <c r="GX6" s="668"/>
      <c r="GY6" s="668"/>
      <c r="GZ6" s="668"/>
      <c r="HA6" s="668"/>
      <c r="HB6" s="668"/>
      <c r="HC6" s="668"/>
      <c r="HD6" s="668"/>
      <c r="HE6" s="668"/>
      <c r="HF6" s="668"/>
      <c r="HG6" s="668"/>
      <c r="HH6" s="668"/>
      <c r="HI6" s="668"/>
      <c r="HJ6" s="668"/>
      <c r="HK6" s="668"/>
      <c r="HL6" s="668"/>
      <c r="HM6" s="668"/>
      <c r="HN6" s="668"/>
      <c r="HO6" s="668"/>
      <c r="HP6" s="668"/>
      <c r="HQ6" s="668"/>
      <c r="HR6" s="668"/>
      <c r="HS6" s="668"/>
      <c r="HT6" s="668"/>
      <c r="HU6" s="668"/>
      <c r="HV6" s="668"/>
      <c r="HW6" s="668"/>
      <c r="HX6" s="668"/>
      <c r="HY6" s="668"/>
      <c r="HZ6" s="668"/>
      <c r="IA6" s="668"/>
      <c r="IB6" s="668"/>
      <c r="IC6" s="668"/>
      <c r="ID6" s="668"/>
      <c r="IE6" s="668"/>
      <c r="IF6" s="668"/>
      <c r="IG6" s="668"/>
      <c r="IH6" s="668"/>
      <c r="II6" s="668"/>
      <c r="IJ6" s="668"/>
      <c r="IK6" s="668"/>
      <c r="IL6" s="668"/>
      <c r="IM6" s="668"/>
      <c r="IN6" s="668"/>
      <c r="IO6" s="668"/>
      <c r="IP6" s="668"/>
      <c r="IQ6" s="668"/>
      <c r="IR6" s="668"/>
      <c r="IS6" s="668"/>
      <c r="IT6" s="668"/>
      <c r="IU6" s="668"/>
      <c r="IV6" s="668"/>
      <c r="IW6" s="668"/>
      <c r="IX6" s="668"/>
      <c r="IY6" s="668"/>
      <c r="IZ6" s="668"/>
      <c r="JA6" s="668"/>
      <c r="JB6" s="668"/>
      <c r="JC6" s="668"/>
      <c r="JD6" s="668"/>
      <c r="JE6" s="668"/>
      <c r="JF6" s="668"/>
      <c r="JG6" s="668"/>
      <c r="JH6" s="668"/>
      <c r="JI6" s="668"/>
      <c r="JJ6" s="668"/>
      <c r="JK6" s="668"/>
      <c r="JL6" s="668"/>
      <c r="JM6" s="668"/>
      <c r="JN6" s="668"/>
      <c r="JO6" s="668"/>
      <c r="JP6" s="668"/>
      <c r="JQ6" s="668"/>
      <c r="JR6" s="668"/>
      <c r="JS6" s="668"/>
      <c r="JT6" s="668"/>
      <c r="JU6" s="668"/>
      <c r="JV6" s="668"/>
      <c r="JW6" s="668"/>
      <c r="JX6" s="668"/>
      <c r="JY6" s="668"/>
      <c r="JZ6" s="668"/>
      <c r="KA6" s="668"/>
      <c r="KB6" s="668"/>
      <c r="KC6" s="668"/>
      <c r="KD6" s="668"/>
      <c r="KE6" s="668"/>
      <c r="KF6" s="668"/>
      <c r="KG6" s="668"/>
      <c r="KH6" s="668"/>
      <c r="KI6" s="668"/>
      <c r="KJ6" s="668"/>
      <c r="KK6" s="668"/>
      <c r="KL6" s="668"/>
      <c r="KM6" s="668"/>
      <c r="KN6" s="668"/>
      <c r="KO6" s="668"/>
      <c r="KP6" s="668"/>
      <c r="KQ6" s="668"/>
      <c r="KR6" s="668"/>
      <c r="KS6" s="668"/>
      <c r="KT6" s="668"/>
      <c r="KU6" s="668"/>
      <c r="KV6" s="668"/>
      <c r="KW6" s="668"/>
      <c r="KX6" s="668"/>
      <c r="KY6" s="668"/>
      <c r="KZ6" s="668"/>
      <c r="LA6" s="668"/>
      <c r="LB6" s="668"/>
      <c r="LC6" s="668"/>
      <c r="LD6" s="668"/>
      <c r="LE6" s="668"/>
      <c r="LF6" s="668"/>
      <c r="LG6" s="668"/>
    </row>
    <row r="7" spans="2:319" ht="20.149999999999999" customHeight="1">
      <c r="B7" s="874" t="s">
        <v>1753</v>
      </c>
      <c r="C7" s="875"/>
      <c r="D7" s="806"/>
      <c r="E7" s="668"/>
      <c r="F7" s="668"/>
      <c r="G7" s="668"/>
      <c r="H7" s="668"/>
      <c r="I7" s="668"/>
      <c r="J7" s="668"/>
      <c r="K7" s="668"/>
      <c r="L7" s="668"/>
      <c r="M7" s="668"/>
      <c r="N7" s="668"/>
      <c r="O7" s="668"/>
      <c r="P7" s="668"/>
      <c r="Q7" s="668"/>
      <c r="R7" s="668"/>
      <c r="S7" s="668"/>
      <c r="T7" s="668"/>
      <c r="U7" s="668"/>
      <c r="V7" s="668"/>
      <c r="W7" s="668"/>
      <c r="X7" s="668"/>
      <c r="Y7" s="668"/>
      <c r="Z7" s="668"/>
      <c r="AA7" s="668"/>
      <c r="AB7" s="668"/>
      <c r="AC7" s="668"/>
      <c r="AD7" s="668"/>
      <c r="AE7" s="668"/>
      <c r="AF7" s="668"/>
      <c r="AG7" s="668"/>
      <c r="AH7" s="668"/>
      <c r="AI7" s="668"/>
      <c r="AJ7" s="668"/>
      <c r="AK7" s="668"/>
      <c r="AL7" s="668"/>
      <c r="AM7" s="668"/>
      <c r="AN7" s="668"/>
      <c r="AO7" s="668"/>
      <c r="AP7" s="668"/>
      <c r="AQ7" s="668"/>
      <c r="AR7" s="668"/>
      <c r="AS7" s="668"/>
      <c r="AT7" s="668"/>
      <c r="AU7" s="668"/>
      <c r="AV7" s="668"/>
      <c r="AW7" s="668"/>
      <c r="AX7" s="668"/>
      <c r="AY7" s="668"/>
      <c r="AZ7" s="668"/>
      <c r="BA7" s="668"/>
      <c r="BB7" s="668"/>
      <c r="BC7" s="668"/>
      <c r="BD7" s="668"/>
      <c r="BE7" s="668"/>
      <c r="BF7" s="668"/>
      <c r="BG7" s="668"/>
      <c r="BH7" s="668"/>
      <c r="BI7" s="668"/>
      <c r="BJ7" s="668"/>
      <c r="BK7" s="668"/>
      <c r="BL7" s="668"/>
      <c r="BM7" s="668"/>
      <c r="BN7" s="668"/>
      <c r="BO7" s="668"/>
      <c r="BP7" s="668"/>
      <c r="BQ7" s="668"/>
      <c r="BR7" s="668"/>
      <c r="BS7" s="668"/>
      <c r="BT7" s="668"/>
      <c r="BU7" s="668"/>
      <c r="BV7" s="668"/>
      <c r="BW7" s="668"/>
      <c r="BX7" s="668"/>
      <c r="BY7" s="668"/>
      <c r="BZ7" s="668"/>
      <c r="CA7" s="668"/>
      <c r="CB7" s="668"/>
      <c r="CC7" s="668"/>
      <c r="CD7" s="668"/>
      <c r="CE7" s="668"/>
      <c r="CF7" s="668"/>
      <c r="CG7" s="668"/>
      <c r="CH7" s="668"/>
      <c r="CI7" s="668"/>
      <c r="CJ7" s="668"/>
      <c r="CK7" s="668"/>
      <c r="CL7" s="668"/>
      <c r="CM7" s="668"/>
      <c r="CN7" s="668"/>
      <c r="CO7" s="668"/>
      <c r="CP7" s="668"/>
      <c r="CQ7" s="668"/>
      <c r="CR7" s="668"/>
      <c r="CS7" s="668"/>
      <c r="CT7" s="668"/>
      <c r="CU7" s="668"/>
      <c r="CV7" s="668"/>
      <c r="CW7" s="668"/>
      <c r="CX7" s="668"/>
      <c r="CY7" s="668"/>
      <c r="CZ7" s="668"/>
      <c r="DA7" s="668"/>
      <c r="DB7" s="668"/>
      <c r="DC7" s="668"/>
      <c r="DD7" s="668"/>
      <c r="DE7" s="668"/>
      <c r="DF7" s="668"/>
      <c r="DG7" s="668"/>
      <c r="DH7" s="668"/>
      <c r="DI7" s="668"/>
      <c r="DJ7" s="668"/>
      <c r="DK7" s="668"/>
      <c r="DL7" s="668"/>
      <c r="DM7" s="668"/>
      <c r="DN7" s="668"/>
      <c r="DO7" s="668"/>
      <c r="DP7" s="668"/>
      <c r="DQ7" s="668"/>
      <c r="DR7" s="668"/>
      <c r="DS7" s="668"/>
      <c r="DT7" s="668"/>
      <c r="DU7" s="668"/>
      <c r="DV7" s="668"/>
      <c r="DW7" s="668"/>
      <c r="DX7" s="668"/>
      <c r="DY7" s="668"/>
      <c r="DZ7" s="668"/>
      <c r="EA7" s="668"/>
      <c r="EB7" s="668"/>
      <c r="EC7" s="668"/>
      <c r="ED7" s="668"/>
      <c r="EE7" s="668"/>
      <c r="EF7" s="668"/>
      <c r="EG7" s="668"/>
      <c r="EH7" s="668"/>
      <c r="EI7" s="668"/>
      <c r="EJ7" s="668"/>
      <c r="EK7" s="668"/>
      <c r="EL7" s="668"/>
      <c r="EM7" s="668"/>
      <c r="EN7" s="668"/>
      <c r="EO7" s="668"/>
      <c r="EP7" s="668"/>
      <c r="EQ7" s="668"/>
      <c r="ER7" s="668"/>
      <c r="ES7" s="668"/>
      <c r="ET7" s="668"/>
      <c r="EU7" s="668"/>
      <c r="EV7" s="668"/>
      <c r="EW7" s="668"/>
      <c r="EX7" s="668"/>
      <c r="EY7" s="668"/>
      <c r="EZ7" s="668"/>
      <c r="FA7" s="668"/>
      <c r="FB7" s="668"/>
      <c r="FC7" s="668"/>
      <c r="FD7" s="668"/>
      <c r="FE7" s="668"/>
      <c r="FF7" s="668"/>
      <c r="FG7" s="668"/>
      <c r="FH7" s="668"/>
      <c r="FI7" s="668"/>
      <c r="FJ7" s="668"/>
      <c r="FK7" s="668"/>
      <c r="FL7" s="668"/>
      <c r="FM7" s="668"/>
      <c r="FN7" s="668"/>
      <c r="FO7" s="668"/>
      <c r="FP7" s="668"/>
      <c r="FQ7" s="668"/>
      <c r="FR7" s="668"/>
      <c r="FS7" s="668"/>
      <c r="FT7" s="668"/>
      <c r="FU7" s="668"/>
      <c r="FV7" s="668"/>
      <c r="FW7" s="668"/>
      <c r="FX7" s="668"/>
      <c r="FY7" s="668"/>
      <c r="FZ7" s="668"/>
      <c r="GA7" s="668"/>
      <c r="GB7" s="668"/>
      <c r="GC7" s="668"/>
      <c r="GD7" s="668"/>
      <c r="GE7" s="668"/>
      <c r="GF7" s="668"/>
      <c r="GG7" s="668"/>
      <c r="GH7" s="668"/>
      <c r="GI7" s="668"/>
      <c r="GJ7" s="668"/>
      <c r="GK7" s="668"/>
      <c r="GL7" s="668"/>
      <c r="GM7" s="668"/>
      <c r="GN7" s="668"/>
      <c r="GO7" s="668"/>
      <c r="GP7" s="668"/>
      <c r="GQ7" s="668"/>
      <c r="GR7" s="668"/>
      <c r="GS7" s="668"/>
      <c r="GT7" s="668"/>
      <c r="GU7" s="668"/>
      <c r="GV7" s="668"/>
      <c r="GW7" s="668"/>
      <c r="GX7" s="668"/>
      <c r="GY7" s="668"/>
      <c r="GZ7" s="668"/>
      <c r="HA7" s="668"/>
      <c r="HB7" s="668"/>
      <c r="HC7" s="668"/>
      <c r="HD7" s="668"/>
      <c r="HE7" s="668"/>
      <c r="HF7" s="668"/>
      <c r="HG7" s="668"/>
      <c r="HH7" s="668"/>
      <c r="HI7" s="668"/>
      <c r="HJ7" s="668"/>
      <c r="HK7" s="668"/>
      <c r="HL7" s="668"/>
      <c r="HM7" s="668"/>
      <c r="HN7" s="668"/>
      <c r="HO7" s="668"/>
      <c r="HP7" s="668"/>
      <c r="HQ7" s="668"/>
      <c r="HR7" s="668"/>
      <c r="HS7" s="668"/>
      <c r="HT7" s="668"/>
      <c r="HU7" s="668"/>
      <c r="HV7" s="668"/>
      <c r="HW7" s="668"/>
      <c r="HX7" s="668"/>
      <c r="HY7" s="668"/>
      <c r="HZ7" s="668"/>
      <c r="IA7" s="668"/>
      <c r="IB7" s="668"/>
      <c r="IC7" s="668"/>
      <c r="ID7" s="668"/>
      <c r="IE7" s="668"/>
      <c r="IF7" s="668"/>
      <c r="IG7" s="668"/>
      <c r="IH7" s="668"/>
      <c r="II7" s="668"/>
      <c r="IJ7" s="668"/>
      <c r="IK7" s="668"/>
      <c r="IL7" s="668"/>
      <c r="IM7" s="668"/>
      <c r="IN7" s="668"/>
      <c r="IO7" s="668"/>
      <c r="IP7" s="668"/>
      <c r="IQ7" s="668"/>
      <c r="IR7" s="668"/>
      <c r="IS7" s="668"/>
      <c r="IT7" s="668"/>
      <c r="IU7" s="668"/>
      <c r="IV7" s="668"/>
      <c r="IW7" s="668"/>
      <c r="IX7" s="668"/>
      <c r="IY7" s="668"/>
      <c r="IZ7" s="668"/>
      <c r="JA7" s="668"/>
      <c r="JB7" s="668"/>
      <c r="JC7" s="668"/>
      <c r="JD7" s="668"/>
      <c r="JE7" s="668"/>
      <c r="JF7" s="668"/>
      <c r="JG7" s="668"/>
      <c r="JH7" s="668"/>
      <c r="JI7" s="668"/>
      <c r="JJ7" s="668"/>
      <c r="JK7" s="668"/>
      <c r="JL7" s="668"/>
      <c r="JM7" s="668"/>
      <c r="JN7" s="668"/>
      <c r="JO7" s="668"/>
      <c r="JP7" s="668"/>
      <c r="JQ7" s="668"/>
      <c r="JR7" s="668"/>
      <c r="JS7" s="668"/>
      <c r="JT7" s="668"/>
      <c r="JU7" s="668"/>
      <c r="JV7" s="668"/>
      <c r="JW7" s="668"/>
      <c r="JX7" s="668"/>
      <c r="JY7" s="668"/>
      <c r="JZ7" s="668"/>
      <c r="KA7" s="668"/>
      <c r="KB7" s="668"/>
      <c r="KC7" s="668"/>
      <c r="KD7" s="668"/>
      <c r="KE7" s="668"/>
      <c r="KF7" s="668"/>
      <c r="KG7" s="668"/>
      <c r="KH7" s="668"/>
      <c r="KI7" s="668"/>
      <c r="KJ7" s="668"/>
      <c r="KK7" s="668"/>
      <c r="KL7" s="668"/>
      <c r="KM7" s="668"/>
      <c r="KN7" s="668"/>
      <c r="KO7" s="668"/>
      <c r="KP7" s="668"/>
      <c r="KQ7" s="668"/>
      <c r="KR7" s="668"/>
      <c r="KS7" s="668"/>
      <c r="KT7" s="668"/>
      <c r="KU7" s="668"/>
      <c r="KV7" s="668"/>
      <c r="KW7" s="668"/>
      <c r="KX7" s="668"/>
      <c r="KY7" s="668"/>
      <c r="KZ7" s="668"/>
      <c r="LA7" s="668"/>
      <c r="LB7" s="668"/>
      <c r="LC7" s="668"/>
      <c r="LD7" s="668"/>
      <c r="LE7" s="668"/>
      <c r="LF7" s="668"/>
      <c r="LG7" s="668"/>
    </row>
    <row r="8" spans="2:319" ht="13.5">
      <c r="B8" s="807" t="s">
        <v>1754</v>
      </c>
      <c r="C8" s="808" t="s">
        <v>1755</v>
      </c>
      <c r="D8" s="809">
        <v>24398.228922569699</v>
      </c>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668"/>
      <c r="AM8" s="668"/>
      <c r="AN8" s="668"/>
      <c r="AO8" s="668"/>
      <c r="AP8" s="668"/>
      <c r="AQ8" s="668"/>
      <c r="AR8" s="668"/>
      <c r="AS8" s="668"/>
      <c r="AT8" s="668"/>
      <c r="AU8" s="668"/>
      <c r="AV8" s="668"/>
      <c r="AW8" s="668"/>
      <c r="AX8" s="668"/>
      <c r="AY8" s="668"/>
      <c r="AZ8" s="668"/>
      <c r="BA8" s="668"/>
      <c r="BB8" s="668"/>
      <c r="BC8" s="668"/>
      <c r="BD8" s="668"/>
      <c r="BE8" s="668"/>
      <c r="BF8" s="668"/>
      <c r="BG8" s="668"/>
      <c r="BH8" s="668"/>
      <c r="BI8" s="668"/>
      <c r="BJ8" s="668"/>
      <c r="BK8" s="668"/>
      <c r="BL8" s="668"/>
      <c r="BM8" s="668"/>
      <c r="BN8" s="668"/>
      <c r="BO8" s="668"/>
      <c r="BP8" s="668"/>
      <c r="BQ8" s="668"/>
      <c r="BR8" s="668"/>
      <c r="BS8" s="668"/>
      <c r="BT8" s="668"/>
      <c r="BU8" s="668"/>
      <c r="BV8" s="668"/>
      <c r="BW8" s="668"/>
      <c r="BX8" s="668"/>
      <c r="BY8" s="668"/>
      <c r="BZ8" s="668"/>
      <c r="CA8" s="668"/>
      <c r="CB8" s="668"/>
      <c r="CC8" s="668"/>
      <c r="CD8" s="668"/>
      <c r="CE8" s="668"/>
      <c r="CF8" s="668"/>
      <c r="CG8" s="668"/>
      <c r="CH8" s="668"/>
      <c r="CI8" s="668"/>
      <c r="CJ8" s="668"/>
      <c r="CK8" s="668"/>
      <c r="CL8" s="668"/>
      <c r="CM8" s="668"/>
      <c r="CN8" s="668"/>
      <c r="CO8" s="668"/>
      <c r="CP8" s="668"/>
      <c r="CQ8" s="668"/>
      <c r="CR8" s="668"/>
      <c r="CS8" s="668"/>
      <c r="CT8" s="668"/>
      <c r="CU8" s="668"/>
      <c r="CV8" s="668"/>
      <c r="CW8" s="668"/>
      <c r="CX8" s="668"/>
      <c r="CY8" s="668"/>
      <c r="CZ8" s="668"/>
      <c r="DA8" s="668"/>
      <c r="DB8" s="668"/>
      <c r="DC8" s="668"/>
      <c r="DD8" s="668"/>
      <c r="DE8" s="668"/>
      <c r="DF8" s="668"/>
      <c r="DG8" s="668"/>
      <c r="DH8" s="668"/>
      <c r="DI8" s="668"/>
      <c r="DJ8" s="668"/>
      <c r="DK8" s="668"/>
      <c r="DL8" s="668"/>
      <c r="DM8" s="668"/>
      <c r="DN8" s="668"/>
      <c r="DO8" s="668"/>
      <c r="DP8" s="668"/>
      <c r="DQ8" s="668"/>
      <c r="DR8" s="668"/>
      <c r="DS8" s="668"/>
      <c r="DT8" s="668"/>
      <c r="DU8" s="668"/>
      <c r="DV8" s="668"/>
      <c r="DW8" s="668"/>
      <c r="DX8" s="668"/>
      <c r="DY8" s="668"/>
      <c r="DZ8" s="668"/>
      <c r="EA8" s="668"/>
      <c r="EB8" s="668"/>
      <c r="EC8" s="668"/>
      <c r="ED8" s="668"/>
      <c r="EE8" s="668"/>
      <c r="EF8" s="668"/>
      <c r="EG8" s="668"/>
      <c r="EH8" s="668"/>
      <c r="EI8" s="668"/>
      <c r="EJ8" s="668"/>
      <c r="EK8" s="668"/>
      <c r="EL8" s="668"/>
      <c r="EM8" s="668"/>
      <c r="EN8" s="668"/>
      <c r="EO8" s="668"/>
      <c r="EP8" s="668"/>
      <c r="EQ8" s="668"/>
      <c r="ER8" s="668"/>
      <c r="ES8" s="668"/>
      <c r="ET8" s="668"/>
      <c r="EU8" s="668"/>
      <c r="EV8" s="668"/>
      <c r="EW8" s="668"/>
      <c r="EX8" s="668"/>
      <c r="EY8" s="668"/>
      <c r="EZ8" s="668"/>
      <c r="FA8" s="668"/>
      <c r="FB8" s="668"/>
      <c r="FC8" s="668"/>
      <c r="FD8" s="668"/>
      <c r="FE8" s="668"/>
      <c r="FF8" s="668"/>
      <c r="FG8" s="668"/>
      <c r="FH8" s="668"/>
      <c r="FI8" s="668"/>
      <c r="FJ8" s="668"/>
      <c r="FK8" s="668"/>
      <c r="FL8" s="668"/>
      <c r="FM8" s="668"/>
      <c r="FN8" s="668"/>
      <c r="FO8" s="668"/>
      <c r="FP8" s="668"/>
      <c r="FQ8" s="668"/>
      <c r="FR8" s="668"/>
      <c r="FS8" s="668"/>
      <c r="FT8" s="668"/>
      <c r="FU8" s="668"/>
      <c r="FV8" s="668"/>
      <c r="FW8" s="668"/>
      <c r="FX8" s="668"/>
      <c r="FY8" s="668"/>
      <c r="FZ8" s="668"/>
      <c r="GA8" s="668"/>
      <c r="GB8" s="668"/>
      <c r="GC8" s="668"/>
      <c r="GD8" s="668"/>
      <c r="GE8" s="668"/>
      <c r="GF8" s="668"/>
      <c r="GG8" s="668"/>
      <c r="GH8" s="668"/>
      <c r="GI8" s="668"/>
      <c r="GJ8" s="668"/>
      <c r="GK8" s="668"/>
      <c r="GL8" s="668"/>
      <c r="GM8" s="668"/>
      <c r="GN8" s="668"/>
      <c r="GO8" s="668"/>
      <c r="GP8" s="668"/>
      <c r="GQ8" s="668"/>
      <c r="GR8" s="668"/>
      <c r="GS8" s="668"/>
      <c r="GT8" s="668"/>
      <c r="GU8" s="668"/>
      <c r="GV8" s="668"/>
      <c r="GW8" s="668"/>
      <c r="GX8" s="668"/>
      <c r="GY8" s="668"/>
      <c r="GZ8" s="668"/>
      <c r="HA8" s="668"/>
      <c r="HB8" s="668"/>
      <c r="HC8" s="668"/>
      <c r="HD8" s="668"/>
      <c r="HE8" s="668"/>
      <c r="HF8" s="668"/>
      <c r="HG8" s="668"/>
      <c r="HH8" s="668"/>
      <c r="HI8" s="668"/>
      <c r="HJ8" s="668"/>
      <c r="HK8" s="668"/>
      <c r="HL8" s="668"/>
      <c r="HM8" s="668"/>
      <c r="HN8" s="668"/>
      <c r="HO8" s="668"/>
      <c r="HP8" s="668"/>
      <c r="HQ8" s="668"/>
      <c r="HR8" s="668"/>
      <c r="HS8" s="668"/>
      <c r="HT8" s="668"/>
      <c r="HU8" s="668"/>
      <c r="HV8" s="668"/>
      <c r="HW8" s="668"/>
      <c r="HX8" s="668"/>
      <c r="HY8" s="668"/>
      <c r="HZ8" s="668"/>
      <c r="IA8" s="668"/>
      <c r="IB8" s="668"/>
      <c r="IC8" s="668"/>
      <c r="ID8" s="668"/>
      <c r="IE8" s="668"/>
      <c r="IF8" s="668"/>
      <c r="IG8" s="668"/>
      <c r="IH8" s="668"/>
      <c r="II8" s="668"/>
      <c r="IJ8" s="668"/>
      <c r="IK8" s="668"/>
      <c r="IL8" s="668"/>
      <c r="IM8" s="668"/>
      <c r="IN8" s="668"/>
      <c r="IO8" s="668"/>
      <c r="IP8" s="668"/>
      <c r="IQ8" s="668"/>
      <c r="IR8" s="668"/>
      <c r="IS8" s="668"/>
      <c r="IT8" s="668"/>
      <c r="IU8" s="668"/>
      <c r="IV8" s="668"/>
      <c r="IW8" s="668"/>
      <c r="IX8" s="668"/>
      <c r="IY8" s="668"/>
      <c r="IZ8" s="668"/>
      <c r="JA8" s="668"/>
      <c r="JB8" s="668"/>
      <c r="JC8" s="668"/>
      <c r="JD8" s="668"/>
      <c r="JE8" s="668"/>
      <c r="JF8" s="668"/>
      <c r="JG8" s="668"/>
      <c r="JH8" s="668"/>
      <c r="JI8" s="668"/>
      <c r="JJ8" s="668"/>
      <c r="JK8" s="668"/>
      <c r="JL8" s="668"/>
      <c r="JM8" s="668"/>
      <c r="JN8" s="668"/>
      <c r="JO8" s="668"/>
      <c r="JP8" s="668"/>
      <c r="JQ8" s="668"/>
      <c r="JR8" s="668"/>
      <c r="JS8" s="668"/>
      <c r="JT8" s="668"/>
      <c r="JU8" s="668"/>
      <c r="JV8" s="668"/>
      <c r="JW8" s="668"/>
      <c r="JX8" s="668"/>
      <c r="JY8" s="668"/>
      <c r="JZ8" s="668"/>
      <c r="KA8" s="668"/>
      <c r="KB8" s="668"/>
      <c r="KC8" s="668"/>
      <c r="KD8" s="668"/>
      <c r="KE8" s="668"/>
      <c r="KF8" s="668"/>
      <c r="KG8" s="668"/>
      <c r="KH8" s="668"/>
      <c r="KI8" s="668"/>
      <c r="KJ8" s="668"/>
      <c r="KK8" s="668"/>
      <c r="KL8" s="668"/>
      <c r="KM8" s="668"/>
      <c r="KN8" s="668"/>
      <c r="KO8" s="668"/>
      <c r="KP8" s="668"/>
      <c r="KQ8" s="668"/>
      <c r="KR8" s="668"/>
      <c r="KS8" s="668"/>
      <c r="KT8" s="668"/>
      <c r="KU8" s="668"/>
      <c r="KV8" s="668"/>
      <c r="KW8" s="668"/>
      <c r="KX8" s="668"/>
      <c r="KY8" s="668"/>
      <c r="KZ8" s="668"/>
      <c r="LA8" s="668"/>
      <c r="LB8" s="668"/>
      <c r="LC8" s="668"/>
      <c r="LD8" s="668"/>
      <c r="LE8" s="668"/>
      <c r="LF8" s="668"/>
      <c r="LG8" s="668"/>
    </row>
    <row r="9" spans="2:319" ht="13.5">
      <c r="B9" s="807" t="s">
        <v>441</v>
      </c>
      <c r="C9" s="810" t="s">
        <v>1756</v>
      </c>
      <c r="D9" s="809">
        <v>22537.488806239697</v>
      </c>
      <c r="E9" s="668"/>
      <c r="F9" s="668"/>
      <c r="G9" s="668"/>
      <c r="H9" s="668"/>
      <c r="I9" s="668"/>
      <c r="J9" s="668"/>
      <c r="K9" s="668"/>
      <c r="L9" s="668"/>
      <c r="M9" s="668"/>
      <c r="N9" s="668"/>
      <c r="O9" s="668"/>
      <c r="P9" s="668"/>
      <c r="Q9" s="668"/>
      <c r="R9" s="668"/>
      <c r="S9" s="668"/>
      <c r="T9" s="668"/>
      <c r="U9" s="668"/>
      <c r="V9" s="668"/>
      <c r="W9" s="668"/>
      <c r="X9" s="668"/>
      <c r="Y9" s="668"/>
      <c r="Z9" s="668"/>
      <c r="AA9" s="668"/>
      <c r="AB9" s="668"/>
      <c r="AC9" s="668"/>
      <c r="AD9" s="668"/>
      <c r="AE9" s="668"/>
      <c r="AF9" s="668"/>
      <c r="AG9" s="668"/>
      <c r="AH9" s="668"/>
      <c r="AI9" s="668"/>
      <c r="AJ9" s="668"/>
      <c r="AK9" s="668"/>
      <c r="AL9" s="668"/>
      <c r="AM9" s="668"/>
      <c r="AN9" s="668"/>
      <c r="AO9" s="668"/>
      <c r="AP9" s="668"/>
      <c r="AQ9" s="668"/>
      <c r="AR9" s="668"/>
      <c r="AS9" s="668"/>
      <c r="AT9" s="668"/>
      <c r="AU9" s="668"/>
      <c r="AV9" s="668"/>
      <c r="AW9" s="668"/>
      <c r="AX9" s="668"/>
      <c r="AY9" s="668"/>
      <c r="AZ9" s="668"/>
      <c r="BA9" s="668"/>
      <c r="BB9" s="668"/>
      <c r="BC9" s="668"/>
      <c r="BD9" s="668"/>
      <c r="BE9" s="668"/>
      <c r="BF9" s="668"/>
      <c r="BG9" s="668"/>
      <c r="BH9" s="668"/>
      <c r="BI9" s="668"/>
      <c r="BJ9" s="668"/>
      <c r="BK9" s="668"/>
      <c r="BL9" s="668"/>
      <c r="BM9" s="668"/>
      <c r="BN9" s="668"/>
      <c r="BO9" s="668"/>
      <c r="BP9" s="668"/>
      <c r="BQ9" s="668"/>
      <c r="BR9" s="668"/>
      <c r="BS9" s="668"/>
      <c r="BT9" s="668"/>
      <c r="BU9" s="668"/>
      <c r="BV9" s="668"/>
      <c r="BW9" s="668"/>
      <c r="BX9" s="668"/>
      <c r="BY9" s="668"/>
      <c r="BZ9" s="668"/>
      <c r="CA9" s="668"/>
      <c r="CB9" s="668"/>
      <c r="CC9" s="668"/>
      <c r="CD9" s="668"/>
      <c r="CE9" s="668"/>
      <c r="CF9" s="668"/>
      <c r="CG9" s="668"/>
      <c r="CH9" s="668"/>
      <c r="CI9" s="668"/>
      <c r="CJ9" s="668"/>
      <c r="CK9" s="668"/>
      <c r="CL9" s="668"/>
      <c r="CM9" s="668"/>
      <c r="CN9" s="668"/>
      <c r="CO9" s="668"/>
      <c r="CP9" s="668"/>
      <c r="CQ9" s="668"/>
      <c r="CR9" s="668"/>
      <c r="CS9" s="668"/>
      <c r="CT9" s="668"/>
      <c r="CU9" s="668"/>
      <c r="CV9" s="668"/>
      <c r="CW9" s="668"/>
      <c r="CX9" s="668"/>
      <c r="CY9" s="668"/>
      <c r="CZ9" s="668"/>
      <c r="DA9" s="668"/>
      <c r="DB9" s="668"/>
      <c r="DC9" s="668"/>
      <c r="DD9" s="668"/>
      <c r="DE9" s="668"/>
      <c r="DF9" s="668"/>
      <c r="DG9" s="668"/>
      <c r="DH9" s="668"/>
      <c r="DI9" s="668"/>
      <c r="DJ9" s="668"/>
      <c r="DK9" s="668"/>
      <c r="DL9" s="668"/>
      <c r="DM9" s="668"/>
      <c r="DN9" s="668"/>
      <c r="DO9" s="668"/>
      <c r="DP9" s="668"/>
      <c r="DQ9" s="668"/>
      <c r="DR9" s="668"/>
      <c r="DS9" s="668"/>
      <c r="DT9" s="668"/>
      <c r="DU9" s="668"/>
      <c r="DV9" s="668"/>
      <c r="DW9" s="668"/>
      <c r="DX9" s="668"/>
      <c r="DY9" s="668"/>
      <c r="DZ9" s="668"/>
      <c r="EA9" s="668"/>
      <c r="EB9" s="668"/>
      <c r="EC9" s="668"/>
      <c r="ED9" s="668"/>
      <c r="EE9" s="668"/>
      <c r="EF9" s="668"/>
      <c r="EG9" s="668"/>
      <c r="EH9" s="668"/>
      <c r="EI9" s="668"/>
      <c r="EJ9" s="668"/>
      <c r="EK9" s="668"/>
      <c r="EL9" s="668"/>
      <c r="EM9" s="668"/>
      <c r="EN9" s="668"/>
      <c r="EO9" s="668"/>
      <c r="EP9" s="668"/>
      <c r="EQ9" s="668"/>
      <c r="ER9" s="668"/>
      <c r="ES9" s="668"/>
      <c r="ET9" s="668"/>
      <c r="EU9" s="668"/>
      <c r="EV9" s="668"/>
      <c r="EW9" s="668"/>
      <c r="EX9" s="668"/>
      <c r="EY9" s="668"/>
      <c r="EZ9" s="668"/>
      <c r="FA9" s="668"/>
      <c r="FB9" s="668"/>
      <c r="FC9" s="668"/>
      <c r="FD9" s="668"/>
      <c r="FE9" s="668"/>
      <c r="FF9" s="668"/>
      <c r="FG9" s="668"/>
      <c r="FH9" s="668"/>
      <c r="FI9" s="668"/>
      <c r="FJ9" s="668"/>
      <c r="FK9" s="668"/>
      <c r="FL9" s="668"/>
      <c r="FM9" s="668"/>
      <c r="FN9" s="668"/>
      <c r="FO9" s="668"/>
      <c r="FP9" s="668"/>
      <c r="FQ9" s="668"/>
      <c r="FR9" s="668"/>
      <c r="FS9" s="668"/>
      <c r="FT9" s="668"/>
      <c r="FU9" s="668"/>
      <c r="FV9" s="668"/>
      <c r="FW9" s="668"/>
      <c r="FX9" s="668"/>
      <c r="FY9" s="668"/>
      <c r="FZ9" s="668"/>
      <c r="GA9" s="668"/>
      <c r="GB9" s="668"/>
      <c r="GC9" s="668"/>
      <c r="GD9" s="668"/>
      <c r="GE9" s="668"/>
      <c r="GF9" s="668"/>
      <c r="GG9" s="668"/>
      <c r="GH9" s="668"/>
      <c r="GI9" s="668"/>
      <c r="GJ9" s="668"/>
      <c r="GK9" s="668"/>
      <c r="GL9" s="668"/>
      <c r="GM9" s="668"/>
      <c r="GN9" s="668"/>
      <c r="GO9" s="668"/>
      <c r="GP9" s="668"/>
      <c r="GQ9" s="668"/>
      <c r="GR9" s="668"/>
      <c r="GS9" s="668"/>
      <c r="GT9" s="668"/>
      <c r="GU9" s="668"/>
      <c r="GV9" s="668"/>
      <c r="GW9" s="668"/>
      <c r="GX9" s="668"/>
      <c r="GY9" s="668"/>
      <c r="GZ9" s="668"/>
      <c r="HA9" s="668"/>
      <c r="HB9" s="668"/>
      <c r="HC9" s="668"/>
      <c r="HD9" s="668"/>
      <c r="HE9" s="668"/>
      <c r="HF9" s="668"/>
      <c r="HG9" s="668"/>
      <c r="HH9" s="668"/>
      <c r="HI9" s="668"/>
      <c r="HJ9" s="668"/>
      <c r="HK9" s="668"/>
      <c r="HL9" s="668"/>
      <c r="HM9" s="668"/>
      <c r="HN9" s="668"/>
      <c r="HO9" s="668"/>
      <c r="HP9" s="668"/>
      <c r="HQ9" s="668"/>
      <c r="HR9" s="668"/>
      <c r="HS9" s="668"/>
      <c r="HT9" s="668"/>
      <c r="HU9" s="668"/>
      <c r="HV9" s="668"/>
      <c r="HW9" s="668"/>
      <c r="HX9" s="668"/>
      <c r="HY9" s="668"/>
      <c r="HZ9" s="668"/>
      <c r="IA9" s="668"/>
      <c r="IB9" s="668"/>
      <c r="IC9" s="668"/>
      <c r="ID9" s="668"/>
      <c r="IE9" s="668"/>
      <c r="IF9" s="668"/>
      <c r="IG9" s="668"/>
      <c r="IH9" s="668"/>
      <c r="II9" s="668"/>
      <c r="IJ9" s="668"/>
      <c r="IK9" s="668"/>
      <c r="IL9" s="668"/>
      <c r="IM9" s="668"/>
      <c r="IN9" s="668"/>
      <c r="IO9" s="668"/>
      <c r="IP9" s="668"/>
      <c r="IQ9" s="668"/>
      <c r="IR9" s="668"/>
      <c r="IS9" s="668"/>
      <c r="IT9" s="668"/>
      <c r="IU9" s="668"/>
      <c r="IV9" s="668"/>
      <c r="IW9" s="668"/>
      <c r="IX9" s="668"/>
      <c r="IY9" s="668"/>
      <c r="IZ9" s="668"/>
      <c r="JA9" s="668"/>
      <c r="JB9" s="668"/>
      <c r="JC9" s="668"/>
      <c r="JD9" s="668"/>
      <c r="JE9" s="668"/>
      <c r="JF9" s="668"/>
      <c r="JG9" s="668"/>
      <c r="JH9" s="668"/>
      <c r="JI9" s="668"/>
      <c r="JJ9" s="668"/>
      <c r="JK9" s="668"/>
      <c r="JL9" s="668"/>
      <c r="JM9" s="668"/>
      <c r="JN9" s="668"/>
      <c r="JO9" s="668"/>
      <c r="JP9" s="668"/>
      <c r="JQ9" s="668"/>
      <c r="JR9" s="668"/>
      <c r="JS9" s="668"/>
      <c r="JT9" s="668"/>
      <c r="JU9" s="668"/>
      <c r="JV9" s="668"/>
      <c r="JW9" s="668"/>
      <c r="JX9" s="668"/>
      <c r="JY9" s="668"/>
      <c r="JZ9" s="668"/>
      <c r="KA9" s="668"/>
      <c r="KB9" s="668"/>
      <c r="KC9" s="668"/>
      <c r="KD9" s="668"/>
      <c r="KE9" s="668"/>
      <c r="KF9" s="668"/>
      <c r="KG9" s="668"/>
      <c r="KH9" s="668"/>
      <c r="KI9" s="668"/>
      <c r="KJ9" s="668"/>
      <c r="KK9" s="668"/>
      <c r="KL9" s="668"/>
      <c r="KM9" s="668"/>
      <c r="KN9" s="668"/>
      <c r="KO9" s="668"/>
      <c r="KP9" s="668"/>
      <c r="KQ9" s="668"/>
      <c r="KR9" s="668"/>
      <c r="KS9" s="668"/>
      <c r="KT9" s="668"/>
      <c r="KU9" s="668"/>
      <c r="KV9" s="668"/>
      <c r="KW9" s="668"/>
      <c r="KX9" s="668"/>
      <c r="KY9" s="668"/>
      <c r="KZ9" s="668"/>
      <c r="LA9" s="668"/>
      <c r="LB9" s="668"/>
      <c r="LC9" s="668"/>
      <c r="LD9" s="668"/>
      <c r="LE9" s="668"/>
      <c r="LF9" s="668"/>
      <c r="LG9" s="668"/>
    </row>
    <row r="10" spans="2:319" ht="13.5">
      <c r="B10" s="807" t="s">
        <v>1757</v>
      </c>
      <c r="C10" s="808" t="s">
        <v>1758</v>
      </c>
      <c r="D10" s="809">
        <v>66600.013960708602</v>
      </c>
      <c r="E10" s="668"/>
      <c r="F10" s="668"/>
      <c r="G10" s="668"/>
      <c r="H10" s="668"/>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8"/>
      <c r="AJ10" s="668"/>
      <c r="AK10" s="668"/>
      <c r="AL10" s="668"/>
      <c r="AM10" s="668"/>
      <c r="AN10" s="668"/>
      <c r="AO10" s="668"/>
      <c r="AP10" s="668"/>
      <c r="AQ10" s="668"/>
      <c r="AR10" s="668"/>
      <c r="AS10" s="668"/>
      <c r="AT10" s="668"/>
      <c r="AU10" s="668"/>
      <c r="AV10" s="668"/>
      <c r="AW10" s="668"/>
      <c r="AX10" s="668"/>
      <c r="AY10" s="668"/>
      <c r="AZ10" s="668"/>
      <c r="BA10" s="668"/>
      <c r="BB10" s="668"/>
      <c r="BC10" s="668"/>
      <c r="BD10" s="668"/>
      <c r="BE10" s="668"/>
      <c r="BF10" s="668"/>
      <c r="BG10" s="668"/>
      <c r="BH10" s="668"/>
      <c r="BI10" s="668"/>
      <c r="BJ10" s="668"/>
      <c r="BK10" s="668"/>
      <c r="BL10" s="668"/>
      <c r="BM10" s="668"/>
      <c r="BN10" s="668"/>
      <c r="BO10" s="668"/>
      <c r="BP10" s="668"/>
      <c r="BQ10" s="668"/>
      <c r="BR10" s="668"/>
      <c r="BS10" s="668"/>
      <c r="BT10" s="668"/>
      <c r="BU10" s="668"/>
      <c r="BV10" s="668"/>
      <c r="BW10" s="668"/>
      <c r="BX10" s="668"/>
      <c r="BY10" s="668"/>
      <c r="BZ10" s="668"/>
      <c r="CA10" s="668"/>
      <c r="CB10" s="668"/>
      <c r="CC10" s="668"/>
      <c r="CD10" s="668"/>
      <c r="CE10" s="668"/>
      <c r="CF10" s="668"/>
      <c r="CG10" s="668"/>
      <c r="CH10" s="668"/>
      <c r="CI10" s="668"/>
      <c r="CJ10" s="668"/>
      <c r="CK10" s="668"/>
      <c r="CL10" s="668"/>
      <c r="CM10" s="668"/>
      <c r="CN10" s="668"/>
      <c r="CO10" s="668"/>
      <c r="CP10" s="668"/>
      <c r="CQ10" s="668"/>
      <c r="CR10" s="668"/>
      <c r="CS10" s="668"/>
      <c r="CT10" s="668"/>
      <c r="CU10" s="668"/>
      <c r="CV10" s="668"/>
      <c r="CW10" s="668"/>
      <c r="CX10" s="668"/>
      <c r="CY10" s="668"/>
      <c r="CZ10" s="668"/>
      <c r="DA10" s="668"/>
      <c r="DB10" s="668"/>
      <c r="DC10" s="668"/>
      <c r="DD10" s="668"/>
      <c r="DE10" s="668"/>
      <c r="DF10" s="668"/>
      <c r="DG10" s="668"/>
      <c r="DH10" s="668"/>
      <c r="DI10" s="668"/>
      <c r="DJ10" s="668"/>
      <c r="DK10" s="668"/>
      <c r="DL10" s="668"/>
      <c r="DM10" s="668"/>
      <c r="DN10" s="668"/>
      <c r="DO10" s="668"/>
      <c r="DP10" s="668"/>
      <c r="DQ10" s="668"/>
      <c r="DR10" s="668"/>
      <c r="DS10" s="668"/>
      <c r="DT10" s="668"/>
      <c r="DU10" s="668"/>
      <c r="DV10" s="668"/>
      <c r="DW10" s="668"/>
      <c r="DX10" s="668"/>
      <c r="DY10" s="668"/>
      <c r="DZ10" s="668"/>
      <c r="EA10" s="668"/>
      <c r="EB10" s="668"/>
      <c r="EC10" s="668"/>
      <c r="ED10" s="668"/>
      <c r="EE10" s="668"/>
      <c r="EF10" s="668"/>
      <c r="EG10" s="668"/>
      <c r="EH10" s="668"/>
      <c r="EI10" s="668"/>
      <c r="EJ10" s="668"/>
      <c r="EK10" s="668"/>
      <c r="EL10" s="668"/>
      <c r="EM10" s="668"/>
      <c r="EN10" s="668"/>
      <c r="EO10" s="668"/>
      <c r="EP10" s="668"/>
      <c r="EQ10" s="668"/>
      <c r="ER10" s="668"/>
      <c r="ES10" s="668"/>
      <c r="ET10" s="668"/>
      <c r="EU10" s="668"/>
      <c r="EV10" s="668"/>
      <c r="EW10" s="668"/>
      <c r="EX10" s="668"/>
      <c r="EY10" s="668"/>
      <c r="EZ10" s="668"/>
      <c r="FA10" s="668"/>
      <c r="FB10" s="668"/>
      <c r="FC10" s="668"/>
      <c r="FD10" s="668"/>
      <c r="FE10" s="668"/>
      <c r="FF10" s="668"/>
      <c r="FG10" s="668"/>
      <c r="FH10" s="668"/>
      <c r="FI10" s="668"/>
      <c r="FJ10" s="668"/>
      <c r="FK10" s="668"/>
      <c r="FL10" s="668"/>
      <c r="FM10" s="668"/>
      <c r="FN10" s="668"/>
      <c r="FO10" s="668"/>
      <c r="FP10" s="668"/>
      <c r="FQ10" s="668"/>
      <c r="FR10" s="668"/>
      <c r="FS10" s="668"/>
      <c r="FT10" s="668"/>
      <c r="FU10" s="668"/>
      <c r="FV10" s="668"/>
      <c r="FW10" s="668"/>
      <c r="FX10" s="668"/>
      <c r="FY10" s="668"/>
      <c r="FZ10" s="668"/>
      <c r="GA10" s="668"/>
      <c r="GB10" s="668"/>
      <c r="GC10" s="668"/>
      <c r="GD10" s="668"/>
      <c r="GE10" s="668"/>
      <c r="GF10" s="668"/>
      <c r="GG10" s="668"/>
      <c r="GH10" s="668"/>
      <c r="GI10" s="668"/>
      <c r="GJ10" s="668"/>
      <c r="GK10" s="668"/>
      <c r="GL10" s="668"/>
      <c r="GM10" s="668"/>
      <c r="GN10" s="668"/>
      <c r="GO10" s="668"/>
      <c r="GP10" s="668"/>
      <c r="GQ10" s="668"/>
      <c r="GR10" s="668"/>
      <c r="GS10" s="668"/>
      <c r="GT10" s="668"/>
      <c r="GU10" s="668"/>
      <c r="GV10" s="668"/>
      <c r="GW10" s="668"/>
      <c r="GX10" s="668"/>
      <c r="GY10" s="668"/>
      <c r="GZ10" s="668"/>
      <c r="HA10" s="668"/>
      <c r="HB10" s="668"/>
      <c r="HC10" s="668"/>
      <c r="HD10" s="668"/>
      <c r="HE10" s="668"/>
      <c r="HF10" s="668"/>
      <c r="HG10" s="668"/>
      <c r="HH10" s="668"/>
      <c r="HI10" s="668"/>
      <c r="HJ10" s="668"/>
      <c r="HK10" s="668"/>
      <c r="HL10" s="668"/>
      <c r="HM10" s="668"/>
      <c r="HN10" s="668"/>
      <c r="HO10" s="668"/>
      <c r="HP10" s="668"/>
      <c r="HQ10" s="668"/>
      <c r="HR10" s="668"/>
      <c r="HS10" s="668"/>
      <c r="HT10" s="668"/>
      <c r="HU10" s="668"/>
      <c r="HV10" s="668"/>
      <c r="HW10" s="668"/>
      <c r="HX10" s="668"/>
      <c r="HY10" s="668"/>
      <c r="HZ10" s="668"/>
      <c r="IA10" s="668"/>
      <c r="IB10" s="668"/>
      <c r="IC10" s="668"/>
      <c r="ID10" s="668"/>
      <c r="IE10" s="668"/>
      <c r="IF10" s="668"/>
      <c r="IG10" s="668"/>
      <c r="IH10" s="668"/>
      <c r="II10" s="668"/>
      <c r="IJ10" s="668"/>
      <c r="IK10" s="668"/>
      <c r="IL10" s="668"/>
      <c r="IM10" s="668"/>
      <c r="IN10" s="668"/>
      <c r="IO10" s="668"/>
      <c r="IP10" s="668"/>
      <c r="IQ10" s="668"/>
      <c r="IR10" s="668"/>
      <c r="IS10" s="668"/>
      <c r="IT10" s="668"/>
      <c r="IU10" s="668"/>
      <c r="IV10" s="668"/>
      <c r="IW10" s="668"/>
      <c r="IX10" s="668"/>
      <c r="IY10" s="668"/>
      <c r="IZ10" s="668"/>
      <c r="JA10" s="668"/>
      <c r="JB10" s="668"/>
      <c r="JC10" s="668"/>
      <c r="JD10" s="668"/>
      <c r="JE10" s="668"/>
      <c r="JF10" s="668"/>
      <c r="JG10" s="668"/>
      <c r="JH10" s="668"/>
      <c r="JI10" s="668"/>
      <c r="JJ10" s="668"/>
      <c r="JK10" s="668"/>
      <c r="JL10" s="668"/>
      <c r="JM10" s="668"/>
      <c r="JN10" s="668"/>
      <c r="JO10" s="668"/>
      <c r="JP10" s="668"/>
      <c r="JQ10" s="668"/>
      <c r="JR10" s="668"/>
      <c r="JS10" s="668"/>
      <c r="JT10" s="668"/>
      <c r="JU10" s="668"/>
      <c r="JV10" s="668"/>
      <c r="JW10" s="668"/>
      <c r="JX10" s="668"/>
      <c r="JY10" s="668"/>
      <c r="JZ10" s="668"/>
      <c r="KA10" s="668"/>
      <c r="KB10" s="668"/>
      <c r="KC10" s="668"/>
      <c r="KD10" s="668"/>
      <c r="KE10" s="668"/>
      <c r="KF10" s="668"/>
      <c r="KG10" s="668"/>
      <c r="KH10" s="668"/>
      <c r="KI10" s="668"/>
      <c r="KJ10" s="668"/>
      <c r="KK10" s="668"/>
      <c r="KL10" s="668"/>
      <c r="KM10" s="668"/>
      <c r="KN10" s="668"/>
      <c r="KO10" s="668"/>
      <c r="KP10" s="668"/>
      <c r="KQ10" s="668"/>
      <c r="KR10" s="668"/>
      <c r="KS10" s="668"/>
      <c r="KT10" s="668"/>
      <c r="KU10" s="668"/>
      <c r="KV10" s="668"/>
      <c r="KW10" s="668"/>
      <c r="KX10" s="668"/>
      <c r="KY10" s="668"/>
      <c r="KZ10" s="668"/>
      <c r="LA10" s="668"/>
      <c r="LB10" s="668"/>
      <c r="LC10" s="668"/>
      <c r="LD10" s="668"/>
      <c r="LE10" s="668"/>
      <c r="LF10" s="668"/>
      <c r="LG10" s="668"/>
    </row>
    <row r="11" spans="2:319" ht="27">
      <c r="B11" s="807" t="s">
        <v>1759</v>
      </c>
      <c r="C11" s="808" t="s">
        <v>1760</v>
      </c>
      <c r="D11" s="811">
        <v>36.633969681993911</v>
      </c>
      <c r="E11" s="668"/>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8"/>
      <c r="AE11" s="668"/>
      <c r="AF11" s="668"/>
      <c r="AG11" s="668"/>
      <c r="AH11" s="668"/>
      <c r="AI11" s="668"/>
      <c r="AJ11" s="668"/>
      <c r="AK11" s="668"/>
      <c r="AL11" s="668"/>
      <c r="AM11" s="668"/>
      <c r="AN11" s="668"/>
      <c r="AO11" s="668"/>
      <c r="AP11" s="668"/>
      <c r="AQ11" s="668"/>
      <c r="AR11" s="668"/>
      <c r="AS11" s="668"/>
      <c r="AT11" s="668"/>
      <c r="AU11" s="668"/>
      <c r="AV11" s="668"/>
      <c r="AW11" s="668"/>
      <c r="AX11" s="668"/>
      <c r="AY11" s="668"/>
      <c r="AZ11" s="668"/>
      <c r="BA11" s="668"/>
      <c r="BB11" s="668"/>
      <c r="BC11" s="668"/>
      <c r="BD11" s="668"/>
      <c r="BE11" s="668"/>
      <c r="BF11" s="668"/>
      <c r="BG11" s="668"/>
      <c r="BH11" s="668"/>
      <c r="BI11" s="668"/>
      <c r="BJ11" s="668"/>
      <c r="BK11" s="668"/>
      <c r="BL11" s="668"/>
      <c r="BM11" s="668"/>
      <c r="BN11" s="668"/>
      <c r="BO11" s="668"/>
      <c r="BP11" s="668"/>
      <c r="BQ11" s="668"/>
      <c r="BR11" s="668"/>
      <c r="BS11" s="668"/>
      <c r="BT11" s="668"/>
      <c r="BU11" s="668"/>
      <c r="BV11" s="668"/>
      <c r="BW11" s="668"/>
      <c r="BX11" s="668"/>
      <c r="BY11" s="668"/>
      <c r="BZ11" s="668"/>
      <c r="CA11" s="668"/>
      <c r="CB11" s="668"/>
      <c r="CC11" s="668"/>
      <c r="CD11" s="668"/>
      <c r="CE11" s="668"/>
      <c r="CF11" s="668"/>
      <c r="CG11" s="668"/>
      <c r="CH11" s="668"/>
      <c r="CI11" s="668"/>
      <c r="CJ11" s="668"/>
      <c r="CK11" s="668"/>
      <c r="CL11" s="668"/>
      <c r="CM11" s="668"/>
      <c r="CN11" s="668"/>
      <c r="CO11" s="668"/>
      <c r="CP11" s="668"/>
      <c r="CQ11" s="668"/>
      <c r="CR11" s="668"/>
      <c r="CS11" s="668"/>
      <c r="CT11" s="668"/>
      <c r="CU11" s="668"/>
      <c r="CV11" s="668"/>
      <c r="CW11" s="668"/>
      <c r="CX11" s="668"/>
      <c r="CY11" s="668"/>
      <c r="CZ11" s="668"/>
      <c r="DA11" s="668"/>
      <c r="DB11" s="668"/>
      <c r="DC11" s="668"/>
      <c r="DD11" s="668"/>
      <c r="DE11" s="668"/>
      <c r="DF11" s="668"/>
      <c r="DG11" s="668"/>
      <c r="DH11" s="668"/>
      <c r="DI11" s="668"/>
      <c r="DJ11" s="668"/>
      <c r="DK11" s="668"/>
      <c r="DL11" s="668"/>
      <c r="DM11" s="668"/>
      <c r="DN11" s="668"/>
      <c r="DO11" s="668"/>
      <c r="DP11" s="668"/>
      <c r="DQ11" s="668"/>
      <c r="DR11" s="668"/>
      <c r="DS11" s="668"/>
      <c r="DT11" s="668"/>
      <c r="DU11" s="668"/>
      <c r="DV11" s="668"/>
      <c r="DW11" s="668"/>
      <c r="DX11" s="668"/>
      <c r="DY11" s="668"/>
      <c r="DZ11" s="668"/>
      <c r="EA11" s="668"/>
      <c r="EB11" s="668"/>
      <c r="EC11" s="668"/>
      <c r="ED11" s="668"/>
      <c r="EE11" s="668"/>
      <c r="EF11" s="668"/>
      <c r="EG11" s="668"/>
      <c r="EH11" s="668"/>
      <c r="EI11" s="668"/>
      <c r="EJ11" s="668"/>
      <c r="EK11" s="668"/>
      <c r="EL11" s="668"/>
      <c r="EM11" s="668"/>
      <c r="EN11" s="668"/>
      <c r="EO11" s="668"/>
      <c r="EP11" s="668"/>
      <c r="EQ11" s="668"/>
      <c r="ER11" s="668"/>
      <c r="ES11" s="668"/>
      <c r="ET11" s="668"/>
      <c r="EU11" s="668"/>
      <c r="EV11" s="668"/>
      <c r="EW11" s="668"/>
      <c r="EX11" s="668"/>
      <c r="EY11" s="668"/>
      <c r="EZ11" s="668"/>
      <c r="FA11" s="668"/>
      <c r="FB11" s="668"/>
      <c r="FC11" s="668"/>
      <c r="FD11" s="668"/>
      <c r="FE11" s="668"/>
      <c r="FF11" s="668"/>
      <c r="FG11" s="668"/>
      <c r="FH11" s="668"/>
      <c r="FI11" s="668"/>
      <c r="FJ11" s="668"/>
      <c r="FK11" s="668"/>
      <c r="FL11" s="668"/>
      <c r="FM11" s="668"/>
      <c r="FN11" s="668"/>
      <c r="FO11" s="668"/>
      <c r="FP11" s="668"/>
      <c r="FQ11" s="668"/>
      <c r="FR11" s="668"/>
      <c r="FS11" s="668"/>
      <c r="FT11" s="668"/>
      <c r="FU11" s="668"/>
      <c r="FV11" s="668"/>
      <c r="FW11" s="668"/>
      <c r="FX11" s="668"/>
      <c r="FY11" s="668"/>
      <c r="FZ11" s="668"/>
      <c r="GA11" s="668"/>
      <c r="GB11" s="668"/>
      <c r="GC11" s="668"/>
      <c r="GD11" s="668"/>
      <c r="GE11" s="668"/>
      <c r="GF11" s="668"/>
      <c r="GG11" s="668"/>
      <c r="GH11" s="668"/>
      <c r="GI11" s="668"/>
      <c r="GJ11" s="668"/>
      <c r="GK11" s="668"/>
      <c r="GL11" s="668"/>
      <c r="GM11" s="668"/>
      <c r="GN11" s="668"/>
      <c r="GO11" s="668"/>
      <c r="GP11" s="668"/>
      <c r="GQ11" s="668"/>
      <c r="GR11" s="668"/>
      <c r="GS11" s="668"/>
      <c r="GT11" s="668"/>
      <c r="GU11" s="668"/>
      <c r="GV11" s="668"/>
      <c r="GW11" s="668"/>
      <c r="GX11" s="668"/>
      <c r="GY11" s="668"/>
      <c r="GZ11" s="668"/>
      <c r="HA11" s="668"/>
      <c r="HB11" s="668"/>
      <c r="HC11" s="668"/>
      <c r="HD11" s="668"/>
      <c r="HE11" s="668"/>
      <c r="HF11" s="668"/>
      <c r="HG11" s="668"/>
      <c r="HH11" s="668"/>
      <c r="HI11" s="668"/>
      <c r="HJ11" s="668"/>
      <c r="HK11" s="668"/>
      <c r="HL11" s="668"/>
      <c r="HM11" s="668"/>
      <c r="HN11" s="668"/>
      <c r="HO11" s="668"/>
      <c r="HP11" s="668"/>
      <c r="HQ11" s="668"/>
      <c r="HR11" s="668"/>
      <c r="HS11" s="668"/>
      <c r="HT11" s="668"/>
      <c r="HU11" s="668"/>
      <c r="HV11" s="668"/>
      <c r="HW11" s="668"/>
      <c r="HX11" s="668"/>
      <c r="HY11" s="668"/>
      <c r="HZ11" s="668"/>
      <c r="IA11" s="668"/>
      <c r="IB11" s="668"/>
      <c r="IC11" s="668"/>
      <c r="ID11" s="668"/>
      <c r="IE11" s="668"/>
      <c r="IF11" s="668"/>
      <c r="IG11" s="668"/>
      <c r="IH11" s="668"/>
      <c r="II11" s="668"/>
      <c r="IJ11" s="668"/>
      <c r="IK11" s="668"/>
      <c r="IL11" s="668"/>
      <c r="IM11" s="668"/>
      <c r="IN11" s="668"/>
      <c r="IO11" s="668"/>
      <c r="IP11" s="668"/>
      <c r="IQ11" s="668"/>
      <c r="IR11" s="668"/>
      <c r="IS11" s="668"/>
      <c r="IT11" s="668"/>
      <c r="IU11" s="668"/>
      <c r="IV11" s="668"/>
      <c r="IW11" s="668"/>
      <c r="IX11" s="668"/>
      <c r="IY11" s="668"/>
      <c r="IZ11" s="668"/>
      <c r="JA11" s="668"/>
      <c r="JB11" s="668"/>
      <c r="JC11" s="668"/>
      <c r="JD11" s="668"/>
      <c r="JE11" s="668"/>
      <c r="JF11" s="668"/>
      <c r="JG11" s="668"/>
      <c r="JH11" s="668"/>
      <c r="JI11" s="668"/>
      <c r="JJ11" s="668"/>
      <c r="JK11" s="668"/>
      <c r="JL11" s="668"/>
      <c r="JM11" s="668"/>
      <c r="JN11" s="668"/>
      <c r="JO11" s="668"/>
      <c r="JP11" s="668"/>
      <c r="JQ11" s="668"/>
      <c r="JR11" s="668"/>
      <c r="JS11" s="668"/>
      <c r="JT11" s="668"/>
      <c r="JU11" s="668"/>
      <c r="JV11" s="668"/>
      <c r="JW11" s="668"/>
      <c r="JX11" s="668"/>
      <c r="JY11" s="668"/>
      <c r="JZ11" s="668"/>
      <c r="KA11" s="668"/>
      <c r="KB11" s="668"/>
      <c r="KC11" s="668"/>
      <c r="KD11" s="668"/>
      <c r="KE11" s="668"/>
      <c r="KF11" s="668"/>
      <c r="KG11" s="668"/>
      <c r="KH11" s="668"/>
      <c r="KI11" s="668"/>
      <c r="KJ11" s="668"/>
      <c r="KK11" s="668"/>
      <c r="KL11" s="668"/>
      <c r="KM11" s="668"/>
      <c r="KN11" s="668"/>
      <c r="KO11" s="668"/>
      <c r="KP11" s="668"/>
      <c r="KQ11" s="668"/>
      <c r="KR11" s="668"/>
      <c r="KS11" s="668"/>
      <c r="KT11" s="668"/>
      <c r="KU11" s="668"/>
      <c r="KV11" s="668"/>
      <c r="KW11" s="668"/>
      <c r="KX11" s="668"/>
      <c r="KY11" s="668"/>
      <c r="KZ11" s="668"/>
      <c r="LA11" s="668"/>
      <c r="LB11" s="668"/>
      <c r="LC11" s="668"/>
      <c r="LD11" s="668"/>
      <c r="LE11" s="668"/>
      <c r="LF11" s="668"/>
      <c r="LG11" s="668"/>
    </row>
    <row r="12" spans="2:319" ht="13.5">
      <c r="B12" s="807" t="s">
        <v>294</v>
      </c>
      <c r="C12" s="810" t="s">
        <v>1756</v>
      </c>
      <c r="D12" s="811">
        <v>33.840066189079081</v>
      </c>
      <c r="E12" s="668"/>
      <c r="F12" s="668"/>
      <c r="G12" s="668"/>
      <c r="H12" s="668"/>
      <c r="I12" s="668"/>
      <c r="J12" s="668"/>
      <c r="K12" s="668"/>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668"/>
      <c r="AI12" s="668"/>
      <c r="AJ12" s="668"/>
      <c r="AK12" s="668"/>
      <c r="AL12" s="668"/>
      <c r="AM12" s="668"/>
      <c r="AN12" s="668"/>
      <c r="AO12" s="668"/>
      <c r="AP12" s="668"/>
      <c r="AQ12" s="668"/>
      <c r="AR12" s="668"/>
      <c r="AS12" s="668"/>
      <c r="AT12" s="668"/>
      <c r="AU12" s="668"/>
      <c r="AV12" s="668"/>
      <c r="AW12" s="668"/>
      <c r="AX12" s="668"/>
      <c r="AY12" s="668"/>
      <c r="AZ12" s="668"/>
      <c r="BA12" s="668"/>
      <c r="BB12" s="668"/>
      <c r="BC12" s="668"/>
      <c r="BD12" s="668"/>
      <c r="BE12" s="668"/>
      <c r="BF12" s="668"/>
      <c r="BG12" s="668"/>
      <c r="BH12" s="668"/>
      <c r="BI12" s="668"/>
      <c r="BJ12" s="668"/>
      <c r="BK12" s="668"/>
      <c r="BL12" s="668"/>
      <c r="BM12" s="668"/>
      <c r="BN12" s="668"/>
      <c r="BO12" s="668"/>
      <c r="BP12" s="668"/>
      <c r="BQ12" s="668"/>
      <c r="BR12" s="668"/>
      <c r="BS12" s="668"/>
      <c r="BT12" s="668"/>
      <c r="BU12" s="668"/>
      <c r="BV12" s="668"/>
      <c r="BW12" s="668"/>
      <c r="BX12" s="668"/>
      <c r="BY12" s="668"/>
      <c r="BZ12" s="668"/>
      <c r="CA12" s="668"/>
      <c r="CB12" s="668"/>
      <c r="CC12" s="668"/>
      <c r="CD12" s="668"/>
      <c r="CE12" s="668"/>
      <c r="CF12" s="668"/>
      <c r="CG12" s="668"/>
      <c r="CH12" s="668"/>
      <c r="CI12" s="668"/>
      <c r="CJ12" s="668"/>
      <c r="CK12" s="668"/>
      <c r="CL12" s="668"/>
      <c r="CM12" s="668"/>
      <c r="CN12" s="668"/>
      <c r="CO12" s="668"/>
      <c r="CP12" s="668"/>
      <c r="CQ12" s="668"/>
      <c r="CR12" s="668"/>
      <c r="CS12" s="668"/>
      <c r="CT12" s="668"/>
      <c r="CU12" s="668"/>
      <c r="CV12" s="668"/>
      <c r="CW12" s="668"/>
      <c r="CX12" s="668"/>
      <c r="CY12" s="668"/>
      <c r="CZ12" s="668"/>
      <c r="DA12" s="668"/>
      <c r="DB12" s="668"/>
      <c r="DC12" s="668"/>
      <c r="DD12" s="668"/>
      <c r="DE12" s="668"/>
      <c r="DF12" s="668"/>
      <c r="DG12" s="668"/>
      <c r="DH12" s="668"/>
      <c r="DI12" s="668"/>
      <c r="DJ12" s="668"/>
      <c r="DK12" s="668"/>
      <c r="DL12" s="668"/>
      <c r="DM12" s="668"/>
      <c r="DN12" s="668"/>
      <c r="DO12" s="668"/>
      <c r="DP12" s="668"/>
      <c r="DQ12" s="668"/>
      <c r="DR12" s="668"/>
      <c r="DS12" s="668"/>
      <c r="DT12" s="668"/>
      <c r="DU12" s="668"/>
      <c r="DV12" s="668"/>
      <c r="DW12" s="668"/>
      <c r="DX12" s="668"/>
      <c r="DY12" s="668"/>
      <c r="DZ12" s="668"/>
      <c r="EA12" s="668"/>
      <c r="EB12" s="668"/>
      <c r="EC12" s="668"/>
      <c r="ED12" s="668"/>
      <c r="EE12" s="668"/>
      <c r="EF12" s="668"/>
      <c r="EG12" s="668"/>
      <c r="EH12" s="668"/>
      <c r="EI12" s="668"/>
      <c r="EJ12" s="668"/>
      <c r="EK12" s="668"/>
      <c r="EL12" s="668"/>
      <c r="EM12" s="668"/>
      <c r="EN12" s="668"/>
      <c r="EO12" s="668"/>
      <c r="EP12" s="668"/>
      <c r="EQ12" s="668"/>
      <c r="ER12" s="668"/>
      <c r="ES12" s="668"/>
      <c r="ET12" s="668"/>
      <c r="EU12" s="668"/>
      <c r="EV12" s="668"/>
      <c r="EW12" s="668"/>
      <c r="EX12" s="668"/>
      <c r="EY12" s="668"/>
      <c r="EZ12" s="668"/>
      <c r="FA12" s="668"/>
      <c r="FB12" s="668"/>
      <c r="FC12" s="668"/>
      <c r="FD12" s="668"/>
      <c r="FE12" s="668"/>
      <c r="FF12" s="668"/>
      <c r="FG12" s="668"/>
      <c r="FH12" s="668"/>
      <c r="FI12" s="668"/>
      <c r="FJ12" s="668"/>
      <c r="FK12" s="668"/>
      <c r="FL12" s="668"/>
      <c r="FM12" s="668"/>
      <c r="FN12" s="668"/>
      <c r="FO12" s="668"/>
      <c r="FP12" s="668"/>
      <c r="FQ12" s="668"/>
      <c r="FR12" s="668"/>
      <c r="FS12" s="668"/>
      <c r="FT12" s="668"/>
      <c r="FU12" s="668"/>
      <c r="FV12" s="668"/>
      <c r="FW12" s="668"/>
      <c r="FX12" s="668"/>
      <c r="FY12" s="668"/>
      <c r="FZ12" s="668"/>
      <c r="GA12" s="668"/>
      <c r="GB12" s="668"/>
      <c r="GC12" s="668"/>
      <c r="GD12" s="668"/>
      <c r="GE12" s="668"/>
      <c r="GF12" s="668"/>
      <c r="GG12" s="668"/>
      <c r="GH12" s="668"/>
      <c r="GI12" s="668"/>
      <c r="GJ12" s="668"/>
      <c r="GK12" s="668"/>
      <c r="GL12" s="668"/>
      <c r="GM12" s="668"/>
      <c r="GN12" s="668"/>
      <c r="GO12" s="668"/>
      <c r="GP12" s="668"/>
      <c r="GQ12" s="668"/>
      <c r="GR12" s="668"/>
      <c r="GS12" s="668"/>
      <c r="GT12" s="668"/>
      <c r="GU12" s="668"/>
      <c r="GV12" s="668"/>
      <c r="GW12" s="668"/>
      <c r="GX12" s="668"/>
      <c r="GY12" s="668"/>
      <c r="GZ12" s="668"/>
      <c r="HA12" s="668"/>
      <c r="HB12" s="668"/>
      <c r="HC12" s="668"/>
      <c r="HD12" s="668"/>
      <c r="HE12" s="668"/>
      <c r="HF12" s="668"/>
      <c r="HG12" s="668"/>
      <c r="HH12" s="668"/>
      <c r="HI12" s="668"/>
      <c r="HJ12" s="668"/>
      <c r="HK12" s="668"/>
      <c r="HL12" s="668"/>
      <c r="HM12" s="668"/>
      <c r="HN12" s="668"/>
      <c r="HO12" s="668"/>
      <c r="HP12" s="668"/>
      <c r="HQ12" s="668"/>
      <c r="HR12" s="668"/>
      <c r="HS12" s="668"/>
      <c r="HT12" s="668"/>
      <c r="HU12" s="668"/>
      <c r="HV12" s="668"/>
      <c r="HW12" s="668"/>
      <c r="HX12" s="668"/>
      <c r="HY12" s="668"/>
      <c r="HZ12" s="668"/>
      <c r="IA12" s="668"/>
      <c r="IB12" s="668"/>
      <c r="IC12" s="668"/>
      <c r="ID12" s="668"/>
      <c r="IE12" s="668"/>
      <c r="IF12" s="668"/>
      <c r="IG12" s="668"/>
      <c r="IH12" s="668"/>
      <c r="II12" s="668"/>
      <c r="IJ12" s="668"/>
      <c r="IK12" s="668"/>
      <c r="IL12" s="668"/>
      <c r="IM12" s="668"/>
      <c r="IN12" s="668"/>
      <c r="IO12" s="668"/>
      <c r="IP12" s="668"/>
      <c r="IQ12" s="668"/>
      <c r="IR12" s="668"/>
      <c r="IS12" s="668"/>
      <c r="IT12" s="668"/>
      <c r="IU12" s="668"/>
      <c r="IV12" s="668"/>
      <c r="IW12" s="668"/>
      <c r="IX12" s="668"/>
      <c r="IY12" s="668"/>
      <c r="IZ12" s="668"/>
      <c r="JA12" s="668"/>
      <c r="JB12" s="668"/>
      <c r="JC12" s="668"/>
      <c r="JD12" s="668"/>
      <c r="JE12" s="668"/>
      <c r="JF12" s="668"/>
      <c r="JG12" s="668"/>
      <c r="JH12" s="668"/>
      <c r="JI12" s="668"/>
      <c r="JJ12" s="668"/>
      <c r="JK12" s="668"/>
      <c r="JL12" s="668"/>
      <c r="JM12" s="668"/>
      <c r="JN12" s="668"/>
      <c r="JO12" s="668"/>
      <c r="JP12" s="668"/>
      <c r="JQ12" s="668"/>
      <c r="JR12" s="668"/>
      <c r="JS12" s="668"/>
      <c r="JT12" s="668"/>
      <c r="JU12" s="668"/>
      <c r="JV12" s="668"/>
      <c r="JW12" s="668"/>
      <c r="JX12" s="668"/>
      <c r="JY12" s="668"/>
      <c r="JZ12" s="668"/>
      <c r="KA12" s="668"/>
      <c r="KB12" s="668"/>
      <c r="KC12" s="668"/>
      <c r="KD12" s="668"/>
      <c r="KE12" s="668"/>
      <c r="KF12" s="668"/>
      <c r="KG12" s="668"/>
      <c r="KH12" s="668"/>
      <c r="KI12" s="668"/>
      <c r="KJ12" s="668"/>
      <c r="KK12" s="668"/>
      <c r="KL12" s="668"/>
      <c r="KM12" s="668"/>
      <c r="KN12" s="668"/>
      <c r="KO12" s="668"/>
      <c r="KP12" s="668"/>
      <c r="KQ12" s="668"/>
      <c r="KR12" s="668"/>
      <c r="KS12" s="668"/>
      <c r="KT12" s="668"/>
      <c r="KU12" s="668"/>
      <c r="KV12" s="668"/>
      <c r="KW12" s="668"/>
      <c r="KX12" s="668"/>
      <c r="KY12" s="668"/>
      <c r="KZ12" s="668"/>
      <c r="LA12" s="668"/>
      <c r="LB12" s="668"/>
      <c r="LC12" s="668"/>
      <c r="LD12" s="668"/>
      <c r="LE12" s="668"/>
      <c r="LF12" s="668"/>
      <c r="LG12" s="668"/>
    </row>
    <row r="13" spans="2:319" ht="13.5">
      <c r="B13" s="807" t="s">
        <v>1761</v>
      </c>
      <c r="C13" s="808" t="s">
        <v>1762</v>
      </c>
      <c r="D13" s="809">
        <v>128717.2964812292</v>
      </c>
      <c r="E13" s="668"/>
      <c r="F13" s="668"/>
      <c r="G13" s="668"/>
      <c r="H13" s="668"/>
      <c r="I13" s="668"/>
      <c r="J13" s="668"/>
      <c r="K13" s="668"/>
      <c r="L13" s="668"/>
      <c r="M13" s="668"/>
      <c r="N13" s="668"/>
      <c r="O13" s="668"/>
      <c r="P13" s="668"/>
      <c r="Q13" s="668"/>
      <c r="R13" s="668"/>
      <c r="S13" s="668"/>
      <c r="T13" s="668"/>
      <c r="U13" s="668"/>
      <c r="V13" s="668"/>
      <c r="W13" s="668"/>
      <c r="X13" s="668"/>
      <c r="Y13" s="668"/>
      <c r="Z13" s="668"/>
      <c r="AA13" s="668"/>
      <c r="AB13" s="668"/>
      <c r="AC13" s="668"/>
      <c r="AD13" s="668"/>
      <c r="AE13" s="668"/>
      <c r="AF13" s="668"/>
      <c r="AG13" s="668"/>
      <c r="AH13" s="668"/>
      <c r="AI13" s="668"/>
      <c r="AJ13" s="668"/>
      <c r="AK13" s="668"/>
      <c r="AL13" s="668"/>
      <c r="AM13" s="668"/>
      <c r="AN13" s="668"/>
      <c r="AO13" s="668"/>
      <c r="AP13" s="668"/>
      <c r="AQ13" s="668"/>
      <c r="AR13" s="668"/>
      <c r="AS13" s="668"/>
      <c r="AT13" s="668"/>
      <c r="AU13" s="668"/>
      <c r="AV13" s="668"/>
      <c r="AW13" s="668"/>
      <c r="AX13" s="668"/>
      <c r="AY13" s="668"/>
      <c r="AZ13" s="668"/>
      <c r="BA13" s="668"/>
      <c r="BB13" s="668"/>
      <c r="BC13" s="668"/>
      <c r="BD13" s="668"/>
      <c r="BE13" s="668"/>
      <c r="BF13" s="668"/>
      <c r="BG13" s="668"/>
      <c r="BH13" s="668"/>
      <c r="BI13" s="668"/>
      <c r="BJ13" s="668"/>
      <c r="BK13" s="668"/>
      <c r="BL13" s="668"/>
      <c r="BM13" s="668"/>
      <c r="BN13" s="668"/>
      <c r="BO13" s="668"/>
      <c r="BP13" s="668"/>
      <c r="BQ13" s="668"/>
      <c r="BR13" s="668"/>
      <c r="BS13" s="668"/>
      <c r="BT13" s="668"/>
      <c r="BU13" s="668"/>
      <c r="BV13" s="668"/>
      <c r="BW13" s="668"/>
      <c r="BX13" s="668"/>
      <c r="BY13" s="668"/>
      <c r="BZ13" s="668"/>
      <c r="CA13" s="668"/>
      <c r="CB13" s="668"/>
      <c r="CC13" s="668"/>
      <c r="CD13" s="668"/>
      <c r="CE13" s="668"/>
      <c r="CF13" s="668"/>
      <c r="CG13" s="668"/>
      <c r="CH13" s="668"/>
      <c r="CI13" s="668"/>
      <c r="CJ13" s="668"/>
      <c r="CK13" s="668"/>
      <c r="CL13" s="668"/>
      <c r="CM13" s="668"/>
      <c r="CN13" s="668"/>
      <c r="CO13" s="668"/>
      <c r="CP13" s="668"/>
      <c r="CQ13" s="668"/>
      <c r="CR13" s="668"/>
      <c r="CS13" s="668"/>
      <c r="CT13" s="668"/>
      <c r="CU13" s="668"/>
      <c r="CV13" s="668"/>
      <c r="CW13" s="668"/>
      <c r="CX13" s="668"/>
      <c r="CY13" s="668"/>
      <c r="CZ13" s="668"/>
      <c r="DA13" s="668"/>
      <c r="DB13" s="668"/>
      <c r="DC13" s="668"/>
      <c r="DD13" s="668"/>
      <c r="DE13" s="668"/>
      <c r="DF13" s="668"/>
      <c r="DG13" s="668"/>
      <c r="DH13" s="668"/>
      <c r="DI13" s="668"/>
      <c r="DJ13" s="668"/>
      <c r="DK13" s="668"/>
      <c r="DL13" s="668"/>
      <c r="DM13" s="668"/>
      <c r="DN13" s="668"/>
      <c r="DO13" s="668"/>
      <c r="DP13" s="668"/>
      <c r="DQ13" s="668"/>
      <c r="DR13" s="668"/>
      <c r="DS13" s="668"/>
      <c r="DT13" s="668"/>
      <c r="DU13" s="668"/>
      <c r="DV13" s="668"/>
      <c r="DW13" s="668"/>
      <c r="DX13" s="668"/>
      <c r="DY13" s="668"/>
      <c r="DZ13" s="668"/>
      <c r="EA13" s="668"/>
      <c r="EB13" s="668"/>
      <c r="EC13" s="668"/>
      <c r="ED13" s="668"/>
      <c r="EE13" s="668"/>
      <c r="EF13" s="668"/>
      <c r="EG13" s="668"/>
      <c r="EH13" s="668"/>
      <c r="EI13" s="668"/>
      <c r="EJ13" s="668"/>
      <c r="EK13" s="668"/>
      <c r="EL13" s="668"/>
      <c r="EM13" s="668"/>
      <c r="EN13" s="668"/>
      <c r="EO13" s="668"/>
      <c r="EP13" s="668"/>
      <c r="EQ13" s="668"/>
      <c r="ER13" s="668"/>
      <c r="ES13" s="668"/>
      <c r="ET13" s="668"/>
      <c r="EU13" s="668"/>
      <c r="EV13" s="668"/>
      <c r="EW13" s="668"/>
      <c r="EX13" s="668"/>
      <c r="EY13" s="668"/>
      <c r="EZ13" s="668"/>
      <c r="FA13" s="668"/>
      <c r="FB13" s="668"/>
      <c r="FC13" s="668"/>
      <c r="FD13" s="668"/>
      <c r="FE13" s="668"/>
      <c r="FF13" s="668"/>
      <c r="FG13" s="668"/>
      <c r="FH13" s="668"/>
      <c r="FI13" s="668"/>
      <c r="FJ13" s="668"/>
      <c r="FK13" s="668"/>
      <c r="FL13" s="668"/>
      <c r="FM13" s="668"/>
      <c r="FN13" s="668"/>
      <c r="FO13" s="668"/>
      <c r="FP13" s="668"/>
      <c r="FQ13" s="668"/>
      <c r="FR13" s="668"/>
      <c r="FS13" s="668"/>
      <c r="FT13" s="668"/>
      <c r="FU13" s="668"/>
      <c r="FV13" s="668"/>
      <c r="FW13" s="668"/>
      <c r="FX13" s="668"/>
      <c r="FY13" s="668"/>
      <c r="FZ13" s="668"/>
      <c r="GA13" s="668"/>
      <c r="GB13" s="668"/>
      <c r="GC13" s="668"/>
      <c r="GD13" s="668"/>
      <c r="GE13" s="668"/>
      <c r="GF13" s="668"/>
      <c r="GG13" s="668"/>
      <c r="GH13" s="668"/>
      <c r="GI13" s="668"/>
      <c r="GJ13" s="668"/>
      <c r="GK13" s="668"/>
      <c r="GL13" s="668"/>
      <c r="GM13" s="668"/>
      <c r="GN13" s="668"/>
      <c r="GO13" s="668"/>
      <c r="GP13" s="668"/>
      <c r="GQ13" s="668"/>
      <c r="GR13" s="668"/>
      <c r="GS13" s="668"/>
      <c r="GT13" s="668"/>
      <c r="GU13" s="668"/>
      <c r="GV13" s="668"/>
      <c r="GW13" s="668"/>
      <c r="GX13" s="668"/>
      <c r="GY13" s="668"/>
      <c r="GZ13" s="668"/>
      <c r="HA13" s="668"/>
      <c r="HB13" s="668"/>
      <c r="HC13" s="668"/>
      <c r="HD13" s="668"/>
      <c r="HE13" s="668"/>
      <c r="HF13" s="668"/>
      <c r="HG13" s="668"/>
      <c r="HH13" s="668"/>
      <c r="HI13" s="668"/>
      <c r="HJ13" s="668"/>
      <c r="HK13" s="668"/>
      <c r="HL13" s="668"/>
      <c r="HM13" s="668"/>
      <c r="HN13" s="668"/>
      <c r="HO13" s="668"/>
      <c r="HP13" s="668"/>
      <c r="HQ13" s="668"/>
      <c r="HR13" s="668"/>
      <c r="HS13" s="668"/>
      <c r="HT13" s="668"/>
      <c r="HU13" s="668"/>
      <c r="HV13" s="668"/>
      <c r="HW13" s="668"/>
      <c r="HX13" s="668"/>
      <c r="HY13" s="668"/>
      <c r="HZ13" s="668"/>
      <c r="IA13" s="668"/>
      <c r="IB13" s="668"/>
      <c r="IC13" s="668"/>
      <c r="ID13" s="668"/>
      <c r="IE13" s="668"/>
      <c r="IF13" s="668"/>
      <c r="IG13" s="668"/>
      <c r="IH13" s="668"/>
      <c r="II13" s="668"/>
      <c r="IJ13" s="668"/>
      <c r="IK13" s="668"/>
      <c r="IL13" s="668"/>
      <c r="IM13" s="668"/>
      <c r="IN13" s="668"/>
      <c r="IO13" s="668"/>
      <c r="IP13" s="668"/>
      <c r="IQ13" s="668"/>
      <c r="IR13" s="668"/>
      <c r="IS13" s="668"/>
      <c r="IT13" s="668"/>
      <c r="IU13" s="668"/>
      <c r="IV13" s="668"/>
      <c r="IW13" s="668"/>
      <c r="IX13" s="668"/>
      <c r="IY13" s="668"/>
      <c r="IZ13" s="668"/>
      <c r="JA13" s="668"/>
      <c r="JB13" s="668"/>
      <c r="JC13" s="668"/>
      <c r="JD13" s="668"/>
      <c r="JE13" s="668"/>
      <c r="JF13" s="668"/>
      <c r="JG13" s="668"/>
      <c r="JH13" s="668"/>
      <c r="JI13" s="668"/>
      <c r="JJ13" s="668"/>
      <c r="JK13" s="668"/>
      <c r="JL13" s="668"/>
      <c r="JM13" s="668"/>
      <c r="JN13" s="668"/>
      <c r="JO13" s="668"/>
      <c r="JP13" s="668"/>
      <c r="JQ13" s="668"/>
      <c r="JR13" s="668"/>
      <c r="JS13" s="668"/>
      <c r="JT13" s="668"/>
      <c r="JU13" s="668"/>
      <c r="JV13" s="668"/>
      <c r="JW13" s="668"/>
      <c r="JX13" s="668"/>
      <c r="JY13" s="668"/>
      <c r="JZ13" s="668"/>
      <c r="KA13" s="668"/>
      <c r="KB13" s="668"/>
      <c r="KC13" s="668"/>
      <c r="KD13" s="668"/>
      <c r="KE13" s="668"/>
      <c r="KF13" s="668"/>
      <c r="KG13" s="668"/>
      <c r="KH13" s="668"/>
      <c r="KI13" s="668"/>
      <c r="KJ13" s="668"/>
      <c r="KK13" s="668"/>
      <c r="KL13" s="668"/>
      <c r="KM13" s="668"/>
      <c r="KN13" s="668"/>
      <c r="KO13" s="668"/>
      <c r="KP13" s="668"/>
      <c r="KQ13" s="668"/>
      <c r="KR13" s="668"/>
      <c r="KS13" s="668"/>
      <c r="KT13" s="668"/>
      <c r="KU13" s="668"/>
      <c r="KV13" s="668"/>
      <c r="KW13" s="668"/>
      <c r="KX13" s="668"/>
      <c r="KY13" s="668"/>
      <c r="KZ13" s="668"/>
      <c r="LA13" s="668"/>
      <c r="LB13" s="668"/>
      <c r="LC13" s="668"/>
      <c r="LD13" s="668"/>
      <c r="LE13" s="668"/>
      <c r="LF13" s="668"/>
      <c r="LG13" s="668"/>
    </row>
    <row r="14" spans="2:319" ht="27">
      <c r="B14" s="807" t="s">
        <v>1763</v>
      </c>
      <c r="C14" s="808" t="s">
        <v>1764</v>
      </c>
      <c r="D14" s="811">
        <v>18.954895409979095</v>
      </c>
      <c r="E14" s="668"/>
      <c r="F14" s="668"/>
      <c r="G14" s="668"/>
      <c r="H14" s="668"/>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668"/>
      <c r="AM14" s="668"/>
      <c r="AN14" s="668"/>
      <c r="AO14" s="668"/>
      <c r="AP14" s="668"/>
      <c r="AQ14" s="668"/>
      <c r="AR14" s="668"/>
      <c r="AS14" s="668"/>
      <c r="AT14" s="668"/>
      <c r="AU14" s="668"/>
      <c r="AV14" s="668"/>
      <c r="AW14" s="668"/>
      <c r="AX14" s="668"/>
      <c r="AY14" s="668"/>
      <c r="AZ14" s="668"/>
      <c r="BA14" s="668"/>
      <c r="BB14" s="668"/>
      <c r="BC14" s="668"/>
      <c r="BD14" s="668"/>
      <c r="BE14" s="668"/>
      <c r="BF14" s="668"/>
      <c r="BG14" s="668"/>
      <c r="BH14" s="668"/>
      <c r="BI14" s="668"/>
      <c r="BJ14" s="668"/>
      <c r="BK14" s="668"/>
      <c r="BL14" s="668"/>
      <c r="BM14" s="668"/>
      <c r="BN14" s="668"/>
      <c r="BO14" s="668"/>
      <c r="BP14" s="668"/>
      <c r="BQ14" s="668"/>
      <c r="BR14" s="668"/>
      <c r="BS14" s="668"/>
      <c r="BT14" s="668"/>
      <c r="BU14" s="668"/>
      <c r="BV14" s="668"/>
      <c r="BW14" s="668"/>
      <c r="BX14" s="668"/>
      <c r="BY14" s="668"/>
      <c r="BZ14" s="668"/>
      <c r="CA14" s="668"/>
      <c r="CB14" s="668"/>
      <c r="CC14" s="668"/>
      <c r="CD14" s="668"/>
      <c r="CE14" s="668"/>
      <c r="CF14" s="668"/>
      <c r="CG14" s="668"/>
      <c r="CH14" s="668"/>
      <c r="CI14" s="668"/>
      <c r="CJ14" s="668"/>
      <c r="CK14" s="668"/>
      <c r="CL14" s="668"/>
      <c r="CM14" s="668"/>
      <c r="CN14" s="668"/>
      <c r="CO14" s="668"/>
      <c r="CP14" s="668"/>
      <c r="CQ14" s="668"/>
      <c r="CR14" s="668"/>
      <c r="CS14" s="668"/>
      <c r="CT14" s="668"/>
      <c r="CU14" s="668"/>
      <c r="CV14" s="668"/>
      <c r="CW14" s="668"/>
      <c r="CX14" s="668"/>
      <c r="CY14" s="668"/>
      <c r="CZ14" s="668"/>
      <c r="DA14" s="668"/>
      <c r="DB14" s="668"/>
      <c r="DC14" s="668"/>
      <c r="DD14" s="668"/>
      <c r="DE14" s="668"/>
      <c r="DF14" s="668"/>
      <c r="DG14" s="668"/>
      <c r="DH14" s="668"/>
      <c r="DI14" s="668"/>
      <c r="DJ14" s="668"/>
      <c r="DK14" s="668"/>
      <c r="DL14" s="668"/>
      <c r="DM14" s="668"/>
      <c r="DN14" s="668"/>
      <c r="DO14" s="668"/>
      <c r="DP14" s="668"/>
      <c r="DQ14" s="668"/>
      <c r="DR14" s="668"/>
      <c r="DS14" s="668"/>
      <c r="DT14" s="668"/>
      <c r="DU14" s="668"/>
      <c r="DV14" s="668"/>
      <c r="DW14" s="668"/>
      <c r="DX14" s="668"/>
      <c r="DY14" s="668"/>
      <c r="DZ14" s="668"/>
      <c r="EA14" s="668"/>
      <c r="EB14" s="668"/>
      <c r="EC14" s="668"/>
      <c r="ED14" s="668"/>
      <c r="EE14" s="668"/>
      <c r="EF14" s="668"/>
      <c r="EG14" s="668"/>
      <c r="EH14" s="668"/>
      <c r="EI14" s="668"/>
      <c r="EJ14" s="668"/>
      <c r="EK14" s="668"/>
      <c r="EL14" s="668"/>
      <c r="EM14" s="668"/>
      <c r="EN14" s="668"/>
      <c r="EO14" s="668"/>
      <c r="EP14" s="668"/>
      <c r="EQ14" s="668"/>
      <c r="ER14" s="668"/>
      <c r="ES14" s="668"/>
      <c r="ET14" s="668"/>
      <c r="EU14" s="668"/>
      <c r="EV14" s="668"/>
      <c r="EW14" s="668"/>
      <c r="EX14" s="668"/>
      <c r="EY14" s="668"/>
      <c r="EZ14" s="668"/>
      <c r="FA14" s="668"/>
      <c r="FB14" s="668"/>
      <c r="FC14" s="668"/>
      <c r="FD14" s="668"/>
      <c r="FE14" s="668"/>
      <c r="FF14" s="668"/>
      <c r="FG14" s="668"/>
      <c r="FH14" s="668"/>
      <c r="FI14" s="668"/>
      <c r="FJ14" s="668"/>
      <c r="FK14" s="668"/>
      <c r="FL14" s="668"/>
      <c r="FM14" s="668"/>
      <c r="FN14" s="668"/>
      <c r="FO14" s="668"/>
      <c r="FP14" s="668"/>
      <c r="FQ14" s="668"/>
      <c r="FR14" s="668"/>
      <c r="FS14" s="668"/>
      <c r="FT14" s="668"/>
      <c r="FU14" s="668"/>
      <c r="FV14" s="668"/>
      <c r="FW14" s="668"/>
      <c r="FX14" s="668"/>
      <c r="FY14" s="668"/>
      <c r="FZ14" s="668"/>
      <c r="GA14" s="668"/>
      <c r="GB14" s="668"/>
      <c r="GC14" s="668"/>
      <c r="GD14" s="668"/>
      <c r="GE14" s="668"/>
      <c r="GF14" s="668"/>
      <c r="GG14" s="668"/>
      <c r="GH14" s="668"/>
      <c r="GI14" s="668"/>
      <c r="GJ14" s="668"/>
      <c r="GK14" s="668"/>
      <c r="GL14" s="668"/>
      <c r="GM14" s="668"/>
      <c r="GN14" s="668"/>
      <c r="GO14" s="668"/>
      <c r="GP14" s="668"/>
      <c r="GQ14" s="668"/>
      <c r="GR14" s="668"/>
      <c r="GS14" s="668"/>
      <c r="GT14" s="668"/>
      <c r="GU14" s="668"/>
      <c r="GV14" s="668"/>
      <c r="GW14" s="668"/>
      <c r="GX14" s="668"/>
      <c r="GY14" s="668"/>
      <c r="GZ14" s="668"/>
      <c r="HA14" s="668"/>
      <c r="HB14" s="668"/>
      <c r="HC14" s="668"/>
      <c r="HD14" s="668"/>
      <c r="HE14" s="668"/>
      <c r="HF14" s="668"/>
      <c r="HG14" s="668"/>
      <c r="HH14" s="668"/>
      <c r="HI14" s="668"/>
      <c r="HJ14" s="668"/>
      <c r="HK14" s="668"/>
      <c r="HL14" s="668"/>
      <c r="HM14" s="668"/>
      <c r="HN14" s="668"/>
      <c r="HO14" s="668"/>
      <c r="HP14" s="668"/>
      <c r="HQ14" s="668"/>
      <c r="HR14" s="668"/>
      <c r="HS14" s="668"/>
      <c r="HT14" s="668"/>
      <c r="HU14" s="668"/>
      <c r="HV14" s="668"/>
      <c r="HW14" s="668"/>
      <c r="HX14" s="668"/>
      <c r="HY14" s="668"/>
      <c r="HZ14" s="668"/>
      <c r="IA14" s="668"/>
      <c r="IB14" s="668"/>
      <c r="IC14" s="668"/>
      <c r="ID14" s="668"/>
      <c r="IE14" s="668"/>
      <c r="IF14" s="668"/>
      <c r="IG14" s="668"/>
      <c r="IH14" s="668"/>
      <c r="II14" s="668"/>
      <c r="IJ14" s="668"/>
      <c r="IK14" s="668"/>
      <c r="IL14" s="668"/>
      <c r="IM14" s="668"/>
      <c r="IN14" s="668"/>
      <c r="IO14" s="668"/>
      <c r="IP14" s="668"/>
      <c r="IQ14" s="668"/>
      <c r="IR14" s="668"/>
      <c r="IS14" s="668"/>
      <c r="IT14" s="668"/>
      <c r="IU14" s="668"/>
      <c r="IV14" s="668"/>
      <c r="IW14" s="668"/>
      <c r="IX14" s="668"/>
      <c r="IY14" s="668"/>
      <c r="IZ14" s="668"/>
      <c r="JA14" s="668"/>
      <c r="JB14" s="668"/>
      <c r="JC14" s="668"/>
      <c r="JD14" s="668"/>
      <c r="JE14" s="668"/>
      <c r="JF14" s="668"/>
      <c r="JG14" s="668"/>
      <c r="JH14" s="668"/>
      <c r="JI14" s="668"/>
      <c r="JJ14" s="668"/>
      <c r="JK14" s="668"/>
      <c r="JL14" s="668"/>
      <c r="JM14" s="668"/>
      <c r="JN14" s="668"/>
      <c r="JO14" s="668"/>
      <c r="JP14" s="668"/>
      <c r="JQ14" s="668"/>
      <c r="JR14" s="668"/>
      <c r="JS14" s="668"/>
      <c r="JT14" s="668"/>
      <c r="JU14" s="668"/>
      <c r="JV14" s="668"/>
      <c r="JW14" s="668"/>
      <c r="JX14" s="668"/>
      <c r="JY14" s="668"/>
      <c r="JZ14" s="668"/>
      <c r="KA14" s="668"/>
      <c r="KB14" s="668"/>
      <c r="KC14" s="668"/>
      <c r="KD14" s="668"/>
      <c r="KE14" s="668"/>
      <c r="KF14" s="668"/>
      <c r="KG14" s="668"/>
      <c r="KH14" s="668"/>
      <c r="KI14" s="668"/>
      <c r="KJ14" s="668"/>
      <c r="KK14" s="668"/>
      <c r="KL14" s="668"/>
      <c r="KM14" s="668"/>
      <c r="KN14" s="668"/>
      <c r="KO14" s="668"/>
      <c r="KP14" s="668"/>
      <c r="KQ14" s="668"/>
      <c r="KR14" s="668"/>
      <c r="KS14" s="668"/>
      <c r="KT14" s="668"/>
      <c r="KU14" s="668"/>
      <c r="KV14" s="668"/>
      <c r="KW14" s="668"/>
      <c r="KX14" s="668"/>
      <c r="KY14" s="668"/>
      <c r="KZ14" s="668"/>
      <c r="LA14" s="668"/>
      <c r="LB14" s="668"/>
      <c r="LC14" s="668"/>
      <c r="LD14" s="668"/>
      <c r="LE14" s="668"/>
      <c r="LF14" s="668"/>
      <c r="LG14" s="668"/>
    </row>
    <row r="15" spans="2:319" ht="13.5">
      <c r="B15" s="807" t="s">
        <v>60</v>
      </c>
      <c r="C15" s="810" t="s">
        <v>1765</v>
      </c>
      <c r="D15" s="811">
        <v>17.50929317376265</v>
      </c>
      <c r="E15" s="668"/>
      <c r="F15" s="668"/>
      <c r="G15" s="668"/>
      <c r="H15" s="668"/>
      <c r="I15" s="668"/>
      <c r="J15" s="668"/>
      <c r="K15" s="668"/>
      <c r="L15" s="668"/>
      <c r="M15" s="668"/>
      <c r="N15" s="668"/>
      <c r="O15" s="668"/>
      <c r="P15" s="668"/>
      <c r="Q15" s="668"/>
      <c r="R15" s="668"/>
      <c r="S15" s="668"/>
      <c r="T15" s="668"/>
      <c r="U15" s="668"/>
      <c r="V15" s="668"/>
      <c r="W15" s="668"/>
      <c r="X15" s="668"/>
      <c r="Y15" s="668"/>
      <c r="Z15" s="668"/>
      <c r="AA15" s="668"/>
      <c r="AB15" s="668"/>
      <c r="AC15" s="668"/>
      <c r="AD15" s="668"/>
      <c r="AE15" s="668"/>
      <c r="AF15" s="668"/>
      <c r="AG15" s="668"/>
      <c r="AH15" s="668"/>
      <c r="AI15" s="668"/>
      <c r="AJ15" s="668"/>
      <c r="AK15" s="668"/>
      <c r="AL15" s="668"/>
      <c r="AM15" s="668"/>
      <c r="AN15" s="668"/>
      <c r="AO15" s="668"/>
      <c r="AP15" s="668"/>
      <c r="AQ15" s="668"/>
      <c r="AR15" s="668"/>
      <c r="AS15" s="668"/>
      <c r="AT15" s="668"/>
      <c r="AU15" s="668"/>
      <c r="AV15" s="668"/>
      <c r="AW15" s="668"/>
      <c r="AX15" s="668"/>
      <c r="AY15" s="668"/>
      <c r="AZ15" s="668"/>
      <c r="BA15" s="668"/>
      <c r="BB15" s="668"/>
      <c r="BC15" s="668"/>
      <c r="BD15" s="668"/>
      <c r="BE15" s="668"/>
      <c r="BF15" s="668"/>
      <c r="BG15" s="668"/>
      <c r="BH15" s="668"/>
      <c r="BI15" s="668"/>
      <c r="BJ15" s="668"/>
      <c r="BK15" s="668"/>
      <c r="BL15" s="668"/>
      <c r="BM15" s="668"/>
      <c r="BN15" s="668"/>
      <c r="BO15" s="668"/>
      <c r="BP15" s="668"/>
      <c r="BQ15" s="668"/>
      <c r="BR15" s="668"/>
      <c r="BS15" s="668"/>
      <c r="BT15" s="668"/>
      <c r="BU15" s="668"/>
      <c r="BV15" s="668"/>
      <c r="BW15" s="668"/>
      <c r="BX15" s="668"/>
      <c r="BY15" s="668"/>
      <c r="BZ15" s="668"/>
      <c r="CA15" s="668"/>
      <c r="CB15" s="668"/>
      <c r="CC15" s="668"/>
      <c r="CD15" s="668"/>
      <c r="CE15" s="668"/>
      <c r="CF15" s="668"/>
      <c r="CG15" s="668"/>
      <c r="CH15" s="668"/>
      <c r="CI15" s="668"/>
      <c r="CJ15" s="668"/>
      <c r="CK15" s="668"/>
      <c r="CL15" s="668"/>
      <c r="CM15" s="668"/>
      <c r="CN15" s="668"/>
      <c r="CO15" s="668"/>
      <c r="CP15" s="668"/>
      <c r="CQ15" s="668"/>
      <c r="CR15" s="668"/>
      <c r="CS15" s="668"/>
      <c r="CT15" s="668"/>
      <c r="CU15" s="668"/>
      <c r="CV15" s="668"/>
      <c r="CW15" s="668"/>
      <c r="CX15" s="668"/>
      <c r="CY15" s="668"/>
      <c r="CZ15" s="668"/>
      <c r="DA15" s="668"/>
      <c r="DB15" s="668"/>
      <c r="DC15" s="668"/>
      <c r="DD15" s="668"/>
      <c r="DE15" s="668"/>
      <c r="DF15" s="668"/>
      <c r="DG15" s="668"/>
      <c r="DH15" s="668"/>
      <c r="DI15" s="668"/>
      <c r="DJ15" s="668"/>
      <c r="DK15" s="668"/>
      <c r="DL15" s="668"/>
      <c r="DM15" s="668"/>
      <c r="DN15" s="668"/>
      <c r="DO15" s="668"/>
      <c r="DP15" s="668"/>
      <c r="DQ15" s="668"/>
      <c r="DR15" s="668"/>
      <c r="DS15" s="668"/>
      <c r="DT15" s="668"/>
      <c r="DU15" s="668"/>
      <c r="DV15" s="668"/>
      <c r="DW15" s="668"/>
      <c r="DX15" s="668"/>
      <c r="DY15" s="668"/>
      <c r="DZ15" s="668"/>
      <c r="EA15" s="668"/>
      <c r="EB15" s="668"/>
      <c r="EC15" s="668"/>
      <c r="ED15" s="668"/>
      <c r="EE15" s="668"/>
      <c r="EF15" s="668"/>
      <c r="EG15" s="668"/>
      <c r="EH15" s="668"/>
      <c r="EI15" s="668"/>
      <c r="EJ15" s="668"/>
      <c r="EK15" s="668"/>
      <c r="EL15" s="668"/>
      <c r="EM15" s="668"/>
      <c r="EN15" s="668"/>
      <c r="EO15" s="668"/>
      <c r="EP15" s="668"/>
      <c r="EQ15" s="668"/>
      <c r="ER15" s="668"/>
      <c r="ES15" s="668"/>
      <c r="ET15" s="668"/>
      <c r="EU15" s="668"/>
      <c r="EV15" s="668"/>
      <c r="EW15" s="668"/>
      <c r="EX15" s="668"/>
      <c r="EY15" s="668"/>
      <c r="EZ15" s="668"/>
      <c r="FA15" s="668"/>
      <c r="FB15" s="668"/>
      <c r="FC15" s="668"/>
      <c r="FD15" s="668"/>
      <c r="FE15" s="668"/>
      <c r="FF15" s="668"/>
      <c r="FG15" s="668"/>
      <c r="FH15" s="668"/>
      <c r="FI15" s="668"/>
      <c r="FJ15" s="668"/>
      <c r="FK15" s="668"/>
      <c r="FL15" s="668"/>
      <c r="FM15" s="668"/>
      <c r="FN15" s="668"/>
      <c r="FO15" s="668"/>
      <c r="FP15" s="668"/>
      <c r="FQ15" s="668"/>
      <c r="FR15" s="668"/>
      <c r="FS15" s="668"/>
      <c r="FT15" s="668"/>
      <c r="FU15" s="668"/>
      <c r="FV15" s="668"/>
      <c r="FW15" s="668"/>
      <c r="FX15" s="668"/>
      <c r="FY15" s="668"/>
      <c r="FZ15" s="668"/>
      <c r="GA15" s="668"/>
      <c r="GB15" s="668"/>
      <c r="GC15" s="668"/>
      <c r="GD15" s="668"/>
      <c r="GE15" s="668"/>
      <c r="GF15" s="668"/>
      <c r="GG15" s="668"/>
      <c r="GH15" s="668"/>
      <c r="GI15" s="668"/>
      <c r="GJ15" s="668"/>
      <c r="GK15" s="668"/>
      <c r="GL15" s="668"/>
      <c r="GM15" s="668"/>
      <c r="GN15" s="668"/>
      <c r="GO15" s="668"/>
      <c r="GP15" s="668"/>
      <c r="GQ15" s="668"/>
      <c r="GR15" s="668"/>
      <c r="GS15" s="668"/>
      <c r="GT15" s="668"/>
      <c r="GU15" s="668"/>
      <c r="GV15" s="668"/>
      <c r="GW15" s="668"/>
      <c r="GX15" s="668"/>
      <c r="GY15" s="668"/>
      <c r="GZ15" s="668"/>
      <c r="HA15" s="668"/>
      <c r="HB15" s="668"/>
      <c r="HC15" s="668"/>
      <c r="HD15" s="668"/>
      <c r="HE15" s="668"/>
      <c r="HF15" s="668"/>
      <c r="HG15" s="668"/>
      <c r="HH15" s="668"/>
      <c r="HI15" s="668"/>
      <c r="HJ15" s="668"/>
      <c r="HK15" s="668"/>
      <c r="HL15" s="668"/>
      <c r="HM15" s="668"/>
      <c r="HN15" s="668"/>
      <c r="HO15" s="668"/>
      <c r="HP15" s="668"/>
      <c r="HQ15" s="668"/>
      <c r="HR15" s="668"/>
      <c r="HS15" s="668"/>
      <c r="HT15" s="668"/>
      <c r="HU15" s="668"/>
      <c r="HV15" s="668"/>
      <c r="HW15" s="668"/>
      <c r="HX15" s="668"/>
      <c r="HY15" s="668"/>
      <c r="HZ15" s="668"/>
      <c r="IA15" s="668"/>
      <c r="IB15" s="668"/>
      <c r="IC15" s="668"/>
      <c r="ID15" s="668"/>
      <c r="IE15" s="668"/>
      <c r="IF15" s="668"/>
      <c r="IG15" s="668"/>
      <c r="IH15" s="668"/>
      <c r="II15" s="668"/>
      <c r="IJ15" s="668"/>
      <c r="IK15" s="668"/>
      <c r="IL15" s="668"/>
      <c r="IM15" s="668"/>
      <c r="IN15" s="668"/>
      <c r="IO15" s="668"/>
      <c r="IP15" s="668"/>
      <c r="IQ15" s="668"/>
      <c r="IR15" s="668"/>
      <c r="IS15" s="668"/>
      <c r="IT15" s="668"/>
      <c r="IU15" s="668"/>
      <c r="IV15" s="668"/>
      <c r="IW15" s="668"/>
      <c r="IX15" s="668"/>
      <c r="IY15" s="668"/>
      <c r="IZ15" s="668"/>
      <c r="JA15" s="668"/>
      <c r="JB15" s="668"/>
      <c r="JC15" s="668"/>
      <c r="JD15" s="668"/>
      <c r="JE15" s="668"/>
      <c r="JF15" s="668"/>
      <c r="JG15" s="668"/>
      <c r="JH15" s="668"/>
      <c r="JI15" s="668"/>
      <c r="JJ15" s="668"/>
      <c r="JK15" s="668"/>
      <c r="JL15" s="668"/>
      <c r="JM15" s="668"/>
      <c r="JN15" s="668"/>
      <c r="JO15" s="668"/>
      <c r="JP15" s="668"/>
      <c r="JQ15" s="668"/>
      <c r="JR15" s="668"/>
      <c r="JS15" s="668"/>
      <c r="JT15" s="668"/>
      <c r="JU15" s="668"/>
      <c r="JV15" s="668"/>
      <c r="JW15" s="668"/>
      <c r="JX15" s="668"/>
      <c r="JY15" s="668"/>
      <c r="JZ15" s="668"/>
      <c r="KA15" s="668"/>
      <c r="KB15" s="668"/>
      <c r="KC15" s="668"/>
      <c r="KD15" s="668"/>
      <c r="KE15" s="668"/>
      <c r="KF15" s="668"/>
      <c r="KG15" s="668"/>
      <c r="KH15" s="668"/>
      <c r="KI15" s="668"/>
      <c r="KJ15" s="668"/>
      <c r="KK15" s="668"/>
      <c r="KL15" s="668"/>
      <c r="KM15" s="668"/>
      <c r="KN15" s="668"/>
      <c r="KO15" s="668"/>
      <c r="KP15" s="668"/>
      <c r="KQ15" s="668"/>
      <c r="KR15" s="668"/>
      <c r="KS15" s="668"/>
      <c r="KT15" s="668"/>
      <c r="KU15" s="668"/>
      <c r="KV15" s="668"/>
      <c r="KW15" s="668"/>
      <c r="KX15" s="668"/>
      <c r="KY15" s="668"/>
      <c r="KZ15" s="668"/>
      <c r="LA15" s="668"/>
      <c r="LB15" s="668"/>
      <c r="LC15" s="668"/>
      <c r="LD15" s="668"/>
      <c r="LE15" s="668"/>
      <c r="LF15" s="668"/>
      <c r="LG15" s="668"/>
    </row>
    <row r="16" spans="2:319" ht="27">
      <c r="B16" s="807" t="s">
        <v>246</v>
      </c>
      <c r="C16" s="808" t="s">
        <v>1766</v>
      </c>
      <c r="D16" s="586"/>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8"/>
      <c r="AI16" s="668"/>
      <c r="AJ16" s="668"/>
      <c r="AK16" s="668"/>
      <c r="AL16" s="668"/>
      <c r="AM16" s="668"/>
      <c r="AN16" s="668"/>
      <c r="AO16" s="668"/>
      <c r="AP16" s="668"/>
      <c r="AQ16" s="668"/>
      <c r="AR16" s="668"/>
      <c r="AS16" s="668"/>
      <c r="AT16" s="668"/>
      <c r="AU16" s="668"/>
      <c r="AV16" s="668"/>
      <c r="AW16" s="668"/>
      <c r="AX16" s="668"/>
      <c r="AY16" s="668"/>
      <c r="AZ16" s="668"/>
      <c r="BA16" s="668"/>
      <c r="BB16" s="668"/>
      <c r="BC16" s="668"/>
      <c r="BD16" s="668"/>
      <c r="BE16" s="668"/>
      <c r="BF16" s="668"/>
      <c r="BG16" s="668"/>
      <c r="BH16" s="668"/>
      <c r="BI16" s="668"/>
      <c r="BJ16" s="668"/>
      <c r="BK16" s="668"/>
      <c r="BL16" s="668"/>
      <c r="BM16" s="668"/>
      <c r="BN16" s="668"/>
      <c r="BO16" s="668"/>
      <c r="BP16" s="668"/>
      <c r="BQ16" s="668"/>
      <c r="BR16" s="668"/>
      <c r="BS16" s="668"/>
      <c r="BT16" s="668"/>
      <c r="BU16" s="668"/>
      <c r="BV16" s="668"/>
      <c r="BW16" s="668"/>
      <c r="BX16" s="668"/>
      <c r="BY16" s="668"/>
      <c r="BZ16" s="668"/>
      <c r="CA16" s="668"/>
      <c r="CB16" s="668"/>
      <c r="CC16" s="668"/>
      <c r="CD16" s="668"/>
      <c r="CE16" s="668"/>
      <c r="CF16" s="668"/>
      <c r="CG16" s="668"/>
      <c r="CH16" s="668"/>
      <c r="CI16" s="668"/>
      <c r="CJ16" s="668"/>
      <c r="CK16" s="668"/>
      <c r="CL16" s="668"/>
      <c r="CM16" s="668"/>
      <c r="CN16" s="668"/>
      <c r="CO16" s="668"/>
      <c r="CP16" s="668"/>
      <c r="CQ16" s="668"/>
      <c r="CR16" s="668"/>
      <c r="CS16" s="668"/>
      <c r="CT16" s="668"/>
      <c r="CU16" s="668"/>
      <c r="CV16" s="668"/>
      <c r="CW16" s="668"/>
      <c r="CX16" s="668"/>
      <c r="CY16" s="668"/>
      <c r="CZ16" s="668"/>
      <c r="DA16" s="668"/>
      <c r="DB16" s="668"/>
      <c r="DC16" s="668"/>
      <c r="DD16" s="668"/>
      <c r="DE16" s="668"/>
      <c r="DF16" s="668"/>
      <c r="DG16" s="668"/>
      <c r="DH16" s="668"/>
      <c r="DI16" s="668"/>
      <c r="DJ16" s="668"/>
      <c r="DK16" s="668"/>
      <c r="DL16" s="668"/>
      <c r="DM16" s="668"/>
      <c r="DN16" s="668"/>
      <c r="DO16" s="668"/>
      <c r="DP16" s="668"/>
      <c r="DQ16" s="668"/>
      <c r="DR16" s="668"/>
      <c r="DS16" s="668"/>
      <c r="DT16" s="668"/>
      <c r="DU16" s="668"/>
      <c r="DV16" s="668"/>
      <c r="DW16" s="668"/>
      <c r="DX16" s="668"/>
      <c r="DY16" s="668"/>
      <c r="DZ16" s="668"/>
      <c r="EA16" s="668"/>
      <c r="EB16" s="668"/>
      <c r="EC16" s="668"/>
      <c r="ED16" s="668"/>
      <c r="EE16" s="668"/>
      <c r="EF16" s="668"/>
      <c r="EG16" s="668"/>
      <c r="EH16" s="668"/>
      <c r="EI16" s="668"/>
      <c r="EJ16" s="668"/>
      <c r="EK16" s="668"/>
      <c r="EL16" s="668"/>
      <c r="EM16" s="668"/>
      <c r="EN16" s="668"/>
      <c r="EO16" s="668"/>
      <c r="EP16" s="668"/>
      <c r="EQ16" s="668"/>
      <c r="ER16" s="668"/>
      <c r="ES16" s="668"/>
      <c r="ET16" s="668"/>
      <c r="EU16" s="668"/>
      <c r="EV16" s="668"/>
      <c r="EW16" s="668"/>
      <c r="EX16" s="668"/>
      <c r="EY16" s="668"/>
      <c r="EZ16" s="668"/>
      <c r="FA16" s="668"/>
      <c r="FB16" s="668"/>
      <c r="FC16" s="668"/>
      <c r="FD16" s="668"/>
      <c r="FE16" s="668"/>
      <c r="FF16" s="668"/>
      <c r="FG16" s="668"/>
      <c r="FH16" s="668"/>
      <c r="FI16" s="668"/>
      <c r="FJ16" s="668"/>
      <c r="FK16" s="668"/>
      <c r="FL16" s="668"/>
      <c r="FM16" s="668"/>
      <c r="FN16" s="668"/>
      <c r="FO16" s="668"/>
      <c r="FP16" s="668"/>
      <c r="FQ16" s="668"/>
      <c r="FR16" s="668"/>
      <c r="FS16" s="668"/>
      <c r="FT16" s="668"/>
      <c r="FU16" s="668"/>
      <c r="FV16" s="668"/>
      <c r="FW16" s="668"/>
      <c r="FX16" s="668"/>
      <c r="FY16" s="668"/>
      <c r="FZ16" s="668"/>
      <c r="GA16" s="668"/>
      <c r="GB16" s="668"/>
      <c r="GC16" s="668"/>
      <c r="GD16" s="668"/>
      <c r="GE16" s="668"/>
      <c r="GF16" s="668"/>
      <c r="GG16" s="668"/>
      <c r="GH16" s="668"/>
      <c r="GI16" s="668"/>
      <c r="GJ16" s="668"/>
      <c r="GK16" s="668"/>
      <c r="GL16" s="668"/>
      <c r="GM16" s="668"/>
      <c r="GN16" s="668"/>
      <c r="GO16" s="668"/>
      <c r="GP16" s="668"/>
      <c r="GQ16" s="668"/>
      <c r="GR16" s="668"/>
      <c r="GS16" s="668"/>
      <c r="GT16" s="668"/>
      <c r="GU16" s="668"/>
      <c r="GV16" s="668"/>
      <c r="GW16" s="668"/>
      <c r="GX16" s="668"/>
      <c r="GY16" s="668"/>
      <c r="GZ16" s="668"/>
      <c r="HA16" s="668"/>
      <c r="HB16" s="668"/>
      <c r="HC16" s="668"/>
      <c r="HD16" s="668"/>
      <c r="HE16" s="668"/>
      <c r="HF16" s="668"/>
      <c r="HG16" s="668"/>
      <c r="HH16" s="668"/>
      <c r="HI16" s="668"/>
      <c r="HJ16" s="668"/>
      <c r="HK16" s="668"/>
      <c r="HL16" s="668"/>
      <c r="HM16" s="668"/>
      <c r="HN16" s="668"/>
      <c r="HO16" s="668"/>
      <c r="HP16" s="668"/>
      <c r="HQ16" s="668"/>
      <c r="HR16" s="668"/>
      <c r="HS16" s="668"/>
      <c r="HT16" s="668"/>
      <c r="HU16" s="668"/>
      <c r="HV16" s="668"/>
      <c r="HW16" s="668"/>
      <c r="HX16" s="668"/>
      <c r="HY16" s="668"/>
      <c r="HZ16" s="668"/>
      <c r="IA16" s="668"/>
      <c r="IB16" s="668"/>
      <c r="IC16" s="668"/>
      <c r="ID16" s="668"/>
      <c r="IE16" s="668"/>
      <c r="IF16" s="668"/>
      <c r="IG16" s="668"/>
      <c r="IH16" s="668"/>
      <c r="II16" s="668"/>
      <c r="IJ16" s="668"/>
      <c r="IK16" s="668"/>
      <c r="IL16" s="668"/>
      <c r="IM16" s="668"/>
      <c r="IN16" s="668"/>
      <c r="IO16" s="668"/>
      <c r="IP16" s="668"/>
      <c r="IQ16" s="668"/>
      <c r="IR16" s="668"/>
      <c r="IS16" s="668"/>
      <c r="IT16" s="668"/>
      <c r="IU16" s="668"/>
      <c r="IV16" s="668"/>
      <c r="IW16" s="668"/>
      <c r="IX16" s="668"/>
      <c r="IY16" s="668"/>
      <c r="IZ16" s="668"/>
      <c r="JA16" s="668"/>
      <c r="JB16" s="668"/>
      <c r="JC16" s="668"/>
      <c r="JD16" s="668"/>
      <c r="JE16" s="668"/>
      <c r="JF16" s="668"/>
      <c r="JG16" s="668"/>
      <c r="JH16" s="668"/>
      <c r="JI16" s="668"/>
      <c r="JJ16" s="668"/>
      <c r="JK16" s="668"/>
      <c r="JL16" s="668"/>
      <c r="JM16" s="668"/>
      <c r="JN16" s="668"/>
      <c r="JO16" s="668"/>
      <c r="JP16" s="668"/>
      <c r="JQ16" s="668"/>
      <c r="JR16" s="668"/>
      <c r="JS16" s="668"/>
      <c r="JT16" s="668"/>
      <c r="JU16" s="668"/>
      <c r="JV16" s="668"/>
      <c r="JW16" s="668"/>
      <c r="JX16" s="668"/>
      <c r="JY16" s="668"/>
      <c r="JZ16" s="668"/>
      <c r="KA16" s="668"/>
      <c r="KB16" s="668"/>
      <c r="KC16" s="668"/>
      <c r="KD16" s="668"/>
      <c r="KE16" s="668"/>
      <c r="KF16" s="668"/>
      <c r="KG16" s="668"/>
      <c r="KH16" s="668"/>
      <c r="KI16" s="668"/>
      <c r="KJ16" s="668"/>
      <c r="KK16" s="668"/>
      <c r="KL16" s="668"/>
      <c r="KM16" s="668"/>
      <c r="KN16" s="668"/>
      <c r="KO16" s="668"/>
      <c r="KP16" s="668"/>
      <c r="KQ16" s="668"/>
      <c r="KR16" s="668"/>
      <c r="KS16" s="668"/>
      <c r="KT16" s="668"/>
      <c r="KU16" s="668"/>
      <c r="KV16" s="668"/>
      <c r="KW16" s="668"/>
      <c r="KX16" s="668"/>
      <c r="KY16" s="668"/>
      <c r="KZ16" s="668"/>
      <c r="LA16" s="668"/>
      <c r="LB16" s="668"/>
      <c r="LC16" s="668"/>
      <c r="LD16" s="668"/>
      <c r="LE16" s="668"/>
      <c r="LF16" s="668"/>
      <c r="LG16" s="668"/>
    </row>
    <row r="17" spans="2:319" ht="54">
      <c r="B17" s="807" t="s">
        <v>1767</v>
      </c>
      <c r="C17" s="808" t="s">
        <v>1768</v>
      </c>
      <c r="D17" s="586"/>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668"/>
      <c r="AK17" s="668"/>
      <c r="AL17" s="668"/>
      <c r="AM17" s="668"/>
      <c r="AN17" s="668"/>
      <c r="AO17" s="668"/>
      <c r="AP17" s="668"/>
      <c r="AQ17" s="668"/>
      <c r="AR17" s="668"/>
      <c r="AS17" s="668"/>
      <c r="AT17" s="668"/>
      <c r="AU17" s="668"/>
      <c r="AV17" s="668"/>
      <c r="AW17" s="668"/>
      <c r="AX17" s="668"/>
      <c r="AY17" s="668"/>
      <c r="AZ17" s="668"/>
      <c r="BA17" s="668"/>
      <c r="BB17" s="668"/>
      <c r="BC17" s="668"/>
      <c r="BD17" s="668"/>
      <c r="BE17" s="668"/>
      <c r="BF17" s="668"/>
      <c r="BG17" s="668"/>
      <c r="BH17" s="668"/>
      <c r="BI17" s="668"/>
      <c r="BJ17" s="668"/>
      <c r="BK17" s="668"/>
      <c r="BL17" s="668"/>
      <c r="BM17" s="668"/>
      <c r="BN17" s="668"/>
      <c r="BO17" s="668"/>
      <c r="BP17" s="668"/>
      <c r="BQ17" s="668"/>
      <c r="BR17" s="668"/>
      <c r="BS17" s="668"/>
      <c r="BT17" s="668"/>
      <c r="BU17" s="668"/>
      <c r="BV17" s="668"/>
      <c r="BW17" s="668"/>
      <c r="BX17" s="668"/>
      <c r="BY17" s="668"/>
      <c r="BZ17" s="668"/>
      <c r="CA17" s="668"/>
      <c r="CB17" s="668"/>
      <c r="CC17" s="668"/>
      <c r="CD17" s="668"/>
      <c r="CE17" s="668"/>
      <c r="CF17" s="668"/>
      <c r="CG17" s="668"/>
      <c r="CH17" s="668"/>
      <c r="CI17" s="668"/>
      <c r="CJ17" s="668"/>
      <c r="CK17" s="668"/>
      <c r="CL17" s="668"/>
      <c r="CM17" s="668"/>
      <c r="CN17" s="668"/>
      <c r="CO17" s="668"/>
      <c r="CP17" s="668"/>
      <c r="CQ17" s="668"/>
      <c r="CR17" s="668"/>
      <c r="CS17" s="668"/>
      <c r="CT17" s="668"/>
      <c r="CU17" s="668"/>
      <c r="CV17" s="668"/>
      <c r="CW17" s="668"/>
      <c r="CX17" s="668"/>
      <c r="CY17" s="668"/>
      <c r="CZ17" s="668"/>
      <c r="DA17" s="668"/>
      <c r="DB17" s="668"/>
      <c r="DC17" s="668"/>
      <c r="DD17" s="668"/>
      <c r="DE17" s="668"/>
      <c r="DF17" s="668"/>
      <c r="DG17" s="668"/>
      <c r="DH17" s="668"/>
      <c r="DI17" s="668"/>
      <c r="DJ17" s="668"/>
      <c r="DK17" s="668"/>
      <c r="DL17" s="668"/>
      <c r="DM17" s="668"/>
      <c r="DN17" s="668"/>
      <c r="DO17" s="668"/>
      <c r="DP17" s="668"/>
      <c r="DQ17" s="668"/>
      <c r="DR17" s="668"/>
      <c r="DS17" s="668"/>
      <c r="DT17" s="668"/>
      <c r="DU17" s="668"/>
      <c r="DV17" s="668"/>
      <c r="DW17" s="668"/>
      <c r="DX17" s="668"/>
      <c r="DY17" s="668"/>
      <c r="DZ17" s="668"/>
      <c r="EA17" s="668"/>
      <c r="EB17" s="668"/>
      <c r="EC17" s="668"/>
      <c r="ED17" s="668"/>
      <c r="EE17" s="668"/>
      <c r="EF17" s="668"/>
      <c r="EG17" s="668"/>
      <c r="EH17" s="668"/>
      <c r="EI17" s="668"/>
      <c r="EJ17" s="668"/>
      <c r="EK17" s="668"/>
      <c r="EL17" s="668"/>
      <c r="EM17" s="668"/>
      <c r="EN17" s="668"/>
      <c r="EO17" s="668"/>
      <c r="EP17" s="668"/>
      <c r="EQ17" s="668"/>
      <c r="ER17" s="668"/>
      <c r="ES17" s="668"/>
      <c r="ET17" s="668"/>
      <c r="EU17" s="668"/>
      <c r="EV17" s="668"/>
      <c r="EW17" s="668"/>
      <c r="EX17" s="668"/>
      <c r="EY17" s="668"/>
      <c r="EZ17" s="668"/>
      <c r="FA17" s="668"/>
      <c r="FB17" s="668"/>
      <c r="FC17" s="668"/>
      <c r="FD17" s="668"/>
      <c r="FE17" s="668"/>
      <c r="FF17" s="668"/>
      <c r="FG17" s="668"/>
      <c r="FH17" s="668"/>
      <c r="FI17" s="668"/>
      <c r="FJ17" s="668"/>
      <c r="FK17" s="668"/>
      <c r="FL17" s="668"/>
      <c r="FM17" s="668"/>
      <c r="FN17" s="668"/>
      <c r="FO17" s="668"/>
      <c r="FP17" s="668"/>
      <c r="FQ17" s="668"/>
      <c r="FR17" s="668"/>
      <c r="FS17" s="668"/>
      <c r="FT17" s="668"/>
      <c r="FU17" s="668"/>
      <c r="FV17" s="668"/>
      <c r="FW17" s="668"/>
      <c r="FX17" s="668"/>
      <c r="FY17" s="668"/>
      <c r="FZ17" s="668"/>
      <c r="GA17" s="668"/>
      <c r="GB17" s="668"/>
      <c r="GC17" s="668"/>
      <c r="GD17" s="668"/>
      <c r="GE17" s="668"/>
      <c r="GF17" s="668"/>
      <c r="GG17" s="668"/>
      <c r="GH17" s="668"/>
      <c r="GI17" s="668"/>
      <c r="GJ17" s="668"/>
      <c r="GK17" s="668"/>
      <c r="GL17" s="668"/>
      <c r="GM17" s="668"/>
      <c r="GN17" s="668"/>
      <c r="GO17" s="668"/>
      <c r="GP17" s="668"/>
      <c r="GQ17" s="668"/>
      <c r="GR17" s="668"/>
      <c r="GS17" s="668"/>
      <c r="GT17" s="668"/>
      <c r="GU17" s="668"/>
      <c r="GV17" s="668"/>
      <c r="GW17" s="668"/>
      <c r="GX17" s="668"/>
      <c r="GY17" s="668"/>
      <c r="GZ17" s="668"/>
      <c r="HA17" s="668"/>
      <c r="HB17" s="668"/>
      <c r="HC17" s="668"/>
      <c r="HD17" s="668"/>
      <c r="HE17" s="668"/>
      <c r="HF17" s="668"/>
      <c r="HG17" s="668"/>
      <c r="HH17" s="668"/>
      <c r="HI17" s="668"/>
      <c r="HJ17" s="668"/>
      <c r="HK17" s="668"/>
      <c r="HL17" s="668"/>
      <c r="HM17" s="668"/>
      <c r="HN17" s="668"/>
      <c r="HO17" s="668"/>
      <c r="HP17" s="668"/>
      <c r="HQ17" s="668"/>
      <c r="HR17" s="668"/>
      <c r="HS17" s="668"/>
      <c r="HT17" s="668"/>
      <c r="HU17" s="668"/>
      <c r="HV17" s="668"/>
      <c r="HW17" s="668"/>
      <c r="HX17" s="668"/>
      <c r="HY17" s="668"/>
      <c r="HZ17" s="668"/>
      <c r="IA17" s="668"/>
      <c r="IB17" s="668"/>
      <c r="IC17" s="668"/>
      <c r="ID17" s="668"/>
      <c r="IE17" s="668"/>
      <c r="IF17" s="668"/>
      <c r="IG17" s="668"/>
      <c r="IH17" s="668"/>
      <c r="II17" s="668"/>
      <c r="IJ17" s="668"/>
      <c r="IK17" s="668"/>
      <c r="IL17" s="668"/>
      <c r="IM17" s="668"/>
      <c r="IN17" s="668"/>
      <c r="IO17" s="668"/>
      <c r="IP17" s="668"/>
      <c r="IQ17" s="668"/>
      <c r="IR17" s="668"/>
      <c r="IS17" s="668"/>
      <c r="IT17" s="668"/>
      <c r="IU17" s="668"/>
      <c r="IV17" s="668"/>
      <c r="IW17" s="668"/>
      <c r="IX17" s="668"/>
      <c r="IY17" s="668"/>
      <c r="IZ17" s="668"/>
      <c r="JA17" s="668"/>
      <c r="JB17" s="668"/>
      <c r="JC17" s="668"/>
      <c r="JD17" s="668"/>
      <c r="JE17" s="668"/>
      <c r="JF17" s="668"/>
      <c r="JG17" s="668"/>
      <c r="JH17" s="668"/>
      <c r="JI17" s="668"/>
      <c r="JJ17" s="668"/>
      <c r="JK17" s="668"/>
      <c r="JL17" s="668"/>
      <c r="JM17" s="668"/>
      <c r="JN17" s="668"/>
      <c r="JO17" s="668"/>
      <c r="JP17" s="668"/>
      <c r="JQ17" s="668"/>
      <c r="JR17" s="668"/>
      <c r="JS17" s="668"/>
      <c r="JT17" s="668"/>
      <c r="JU17" s="668"/>
      <c r="JV17" s="668"/>
      <c r="JW17" s="668"/>
      <c r="JX17" s="668"/>
      <c r="JY17" s="668"/>
      <c r="JZ17" s="668"/>
      <c r="KA17" s="668"/>
      <c r="KB17" s="668"/>
      <c r="KC17" s="668"/>
      <c r="KD17" s="668"/>
      <c r="KE17" s="668"/>
      <c r="KF17" s="668"/>
      <c r="KG17" s="668"/>
      <c r="KH17" s="668"/>
      <c r="KI17" s="668"/>
      <c r="KJ17" s="668"/>
      <c r="KK17" s="668"/>
      <c r="KL17" s="668"/>
      <c r="KM17" s="668"/>
      <c r="KN17" s="668"/>
      <c r="KO17" s="668"/>
      <c r="KP17" s="668"/>
      <c r="KQ17" s="668"/>
      <c r="KR17" s="668"/>
      <c r="KS17" s="668"/>
      <c r="KT17" s="668"/>
      <c r="KU17" s="668"/>
      <c r="KV17" s="668"/>
      <c r="KW17" s="668"/>
      <c r="KX17" s="668"/>
      <c r="KY17" s="668"/>
      <c r="KZ17" s="668"/>
      <c r="LA17" s="668"/>
      <c r="LB17" s="668"/>
      <c r="LC17" s="668"/>
      <c r="LD17" s="668"/>
      <c r="LE17" s="668"/>
      <c r="LF17" s="668"/>
      <c r="LG17" s="668"/>
    </row>
    <row r="18" spans="2:319" ht="81">
      <c r="B18" s="807" t="s">
        <v>1769</v>
      </c>
      <c r="C18" s="812" t="s">
        <v>1770</v>
      </c>
      <c r="D18" s="586"/>
      <c r="E18" s="668"/>
      <c r="F18" s="668"/>
      <c r="G18" s="668"/>
      <c r="H18" s="668"/>
      <c r="I18" s="668"/>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c r="AK18" s="668"/>
      <c r="AL18" s="668"/>
      <c r="AM18" s="668"/>
      <c r="AN18" s="668"/>
      <c r="AO18" s="668"/>
      <c r="AP18" s="668"/>
      <c r="AQ18" s="668"/>
      <c r="AR18" s="668"/>
      <c r="AS18" s="668"/>
      <c r="AT18" s="668"/>
      <c r="AU18" s="668"/>
      <c r="AV18" s="668"/>
      <c r="AW18" s="668"/>
      <c r="AX18" s="668"/>
      <c r="AY18" s="668"/>
      <c r="AZ18" s="668"/>
      <c r="BA18" s="668"/>
      <c r="BB18" s="668"/>
      <c r="BC18" s="668"/>
      <c r="BD18" s="668"/>
      <c r="BE18" s="668"/>
      <c r="BF18" s="668"/>
      <c r="BG18" s="668"/>
      <c r="BH18" s="668"/>
      <c r="BI18" s="668"/>
      <c r="BJ18" s="668"/>
      <c r="BK18" s="668"/>
      <c r="BL18" s="668"/>
      <c r="BM18" s="668"/>
      <c r="BN18" s="668"/>
      <c r="BO18" s="668"/>
      <c r="BP18" s="668"/>
      <c r="BQ18" s="668"/>
      <c r="BR18" s="668"/>
      <c r="BS18" s="668"/>
      <c r="BT18" s="668"/>
      <c r="BU18" s="668"/>
      <c r="BV18" s="668"/>
      <c r="BW18" s="668"/>
      <c r="BX18" s="668"/>
      <c r="BY18" s="668"/>
      <c r="BZ18" s="668"/>
      <c r="CA18" s="668"/>
      <c r="CB18" s="668"/>
      <c r="CC18" s="668"/>
      <c r="CD18" s="668"/>
      <c r="CE18" s="668"/>
      <c r="CF18" s="668"/>
      <c r="CG18" s="668"/>
      <c r="CH18" s="668"/>
      <c r="CI18" s="668"/>
      <c r="CJ18" s="668"/>
      <c r="CK18" s="668"/>
      <c r="CL18" s="668"/>
      <c r="CM18" s="668"/>
      <c r="CN18" s="668"/>
      <c r="CO18" s="668"/>
      <c r="CP18" s="668"/>
      <c r="CQ18" s="668"/>
      <c r="CR18" s="668"/>
      <c r="CS18" s="668"/>
      <c r="CT18" s="668"/>
      <c r="CU18" s="668"/>
      <c r="CV18" s="668"/>
      <c r="CW18" s="668"/>
      <c r="CX18" s="668"/>
      <c r="CY18" s="668"/>
      <c r="CZ18" s="668"/>
      <c r="DA18" s="668"/>
      <c r="DB18" s="668"/>
      <c r="DC18" s="668"/>
      <c r="DD18" s="668"/>
      <c r="DE18" s="668"/>
      <c r="DF18" s="668"/>
      <c r="DG18" s="668"/>
      <c r="DH18" s="668"/>
      <c r="DI18" s="668"/>
      <c r="DJ18" s="668"/>
      <c r="DK18" s="668"/>
      <c r="DL18" s="668"/>
      <c r="DM18" s="668"/>
      <c r="DN18" s="668"/>
      <c r="DO18" s="668"/>
      <c r="DP18" s="668"/>
      <c r="DQ18" s="668"/>
      <c r="DR18" s="668"/>
      <c r="DS18" s="668"/>
      <c r="DT18" s="668"/>
      <c r="DU18" s="668"/>
      <c r="DV18" s="668"/>
      <c r="DW18" s="668"/>
      <c r="DX18" s="668"/>
      <c r="DY18" s="668"/>
      <c r="DZ18" s="668"/>
      <c r="EA18" s="668"/>
      <c r="EB18" s="668"/>
      <c r="EC18" s="668"/>
      <c r="ED18" s="668"/>
      <c r="EE18" s="668"/>
      <c r="EF18" s="668"/>
      <c r="EG18" s="668"/>
      <c r="EH18" s="668"/>
      <c r="EI18" s="668"/>
      <c r="EJ18" s="668"/>
      <c r="EK18" s="668"/>
      <c r="EL18" s="668"/>
      <c r="EM18" s="668"/>
      <c r="EN18" s="668"/>
      <c r="EO18" s="668"/>
      <c r="EP18" s="668"/>
      <c r="EQ18" s="668"/>
      <c r="ER18" s="668"/>
      <c r="ES18" s="668"/>
      <c r="ET18" s="668"/>
      <c r="EU18" s="668"/>
      <c r="EV18" s="668"/>
      <c r="EW18" s="668"/>
      <c r="EX18" s="668"/>
      <c r="EY18" s="668"/>
      <c r="EZ18" s="668"/>
      <c r="FA18" s="668"/>
      <c r="FB18" s="668"/>
      <c r="FC18" s="668"/>
      <c r="FD18" s="668"/>
      <c r="FE18" s="668"/>
      <c r="FF18" s="668"/>
      <c r="FG18" s="668"/>
      <c r="FH18" s="668"/>
      <c r="FI18" s="668"/>
      <c r="FJ18" s="668"/>
      <c r="FK18" s="668"/>
      <c r="FL18" s="668"/>
      <c r="FM18" s="668"/>
      <c r="FN18" s="668"/>
      <c r="FO18" s="668"/>
      <c r="FP18" s="668"/>
      <c r="FQ18" s="668"/>
      <c r="FR18" s="668"/>
      <c r="FS18" s="668"/>
      <c r="FT18" s="668"/>
      <c r="FU18" s="668"/>
      <c r="FV18" s="668"/>
      <c r="FW18" s="668"/>
      <c r="FX18" s="668"/>
      <c r="FY18" s="668"/>
      <c r="FZ18" s="668"/>
      <c r="GA18" s="668"/>
      <c r="GB18" s="668"/>
      <c r="GC18" s="668"/>
      <c r="GD18" s="668"/>
      <c r="GE18" s="668"/>
      <c r="GF18" s="668"/>
      <c r="GG18" s="668"/>
      <c r="GH18" s="668"/>
      <c r="GI18" s="668"/>
      <c r="GJ18" s="668"/>
      <c r="GK18" s="668"/>
      <c r="GL18" s="668"/>
      <c r="GM18" s="668"/>
      <c r="GN18" s="668"/>
      <c r="GO18" s="668"/>
      <c r="GP18" s="668"/>
      <c r="GQ18" s="668"/>
      <c r="GR18" s="668"/>
      <c r="GS18" s="668"/>
      <c r="GT18" s="668"/>
      <c r="GU18" s="668"/>
      <c r="GV18" s="668"/>
      <c r="GW18" s="668"/>
      <c r="GX18" s="668"/>
      <c r="GY18" s="668"/>
      <c r="GZ18" s="668"/>
      <c r="HA18" s="668"/>
      <c r="HB18" s="668"/>
      <c r="HC18" s="668"/>
      <c r="HD18" s="668"/>
      <c r="HE18" s="668"/>
      <c r="HF18" s="668"/>
      <c r="HG18" s="668"/>
      <c r="HH18" s="668"/>
      <c r="HI18" s="668"/>
      <c r="HJ18" s="668"/>
      <c r="HK18" s="668"/>
      <c r="HL18" s="668"/>
      <c r="HM18" s="668"/>
      <c r="HN18" s="668"/>
      <c r="HO18" s="668"/>
      <c r="HP18" s="668"/>
      <c r="HQ18" s="668"/>
      <c r="HR18" s="668"/>
      <c r="HS18" s="668"/>
      <c r="HT18" s="668"/>
      <c r="HU18" s="668"/>
      <c r="HV18" s="668"/>
      <c r="HW18" s="668"/>
      <c r="HX18" s="668"/>
      <c r="HY18" s="668"/>
      <c r="HZ18" s="668"/>
      <c r="IA18" s="668"/>
      <c r="IB18" s="668"/>
      <c r="IC18" s="668"/>
      <c r="ID18" s="668"/>
      <c r="IE18" s="668"/>
      <c r="IF18" s="668"/>
      <c r="IG18" s="668"/>
      <c r="IH18" s="668"/>
      <c r="II18" s="668"/>
      <c r="IJ18" s="668"/>
      <c r="IK18" s="668"/>
      <c r="IL18" s="668"/>
      <c r="IM18" s="668"/>
      <c r="IN18" s="668"/>
      <c r="IO18" s="668"/>
      <c r="IP18" s="668"/>
      <c r="IQ18" s="668"/>
      <c r="IR18" s="668"/>
      <c r="IS18" s="668"/>
      <c r="IT18" s="668"/>
      <c r="IU18" s="668"/>
      <c r="IV18" s="668"/>
      <c r="IW18" s="668"/>
      <c r="IX18" s="668"/>
      <c r="IY18" s="668"/>
      <c r="IZ18" s="668"/>
      <c r="JA18" s="668"/>
      <c r="JB18" s="668"/>
      <c r="JC18" s="668"/>
      <c r="JD18" s="668"/>
      <c r="JE18" s="668"/>
      <c r="JF18" s="668"/>
      <c r="JG18" s="668"/>
      <c r="JH18" s="668"/>
      <c r="JI18" s="668"/>
      <c r="JJ18" s="668"/>
      <c r="JK18" s="668"/>
      <c r="JL18" s="668"/>
      <c r="JM18" s="668"/>
      <c r="JN18" s="668"/>
      <c r="JO18" s="668"/>
      <c r="JP18" s="668"/>
      <c r="JQ18" s="668"/>
      <c r="JR18" s="668"/>
      <c r="JS18" s="668"/>
      <c r="JT18" s="668"/>
      <c r="JU18" s="668"/>
      <c r="JV18" s="668"/>
      <c r="JW18" s="668"/>
      <c r="JX18" s="668"/>
      <c r="JY18" s="668"/>
      <c r="JZ18" s="668"/>
      <c r="KA18" s="668"/>
      <c r="KB18" s="668"/>
      <c r="KC18" s="668"/>
      <c r="KD18" s="668"/>
      <c r="KE18" s="668"/>
      <c r="KF18" s="668"/>
      <c r="KG18" s="668"/>
      <c r="KH18" s="668"/>
      <c r="KI18" s="668"/>
      <c r="KJ18" s="668"/>
      <c r="KK18" s="668"/>
      <c r="KL18" s="668"/>
      <c r="KM18" s="668"/>
      <c r="KN18" s="668"/>
      <c r="KO18" s="668"/>
      <c r="KP18" s="668"/>
      <c r="KQ18" s="668"/>
      <c r="KR18" s="668"/>
      <c r="KS18" s="668"/>
      <c r="KT18" s="668"/>
      <c r="KU18" s="668"/>
      <c r="KV18" s="668"/>
      <c r="KW18" s="668"/>
      <c r="KX18" s="668"/>
      <c r="KY18" s="668"/>
      <c r="KZ18" s="668"/>
      <c r="LA18" s="668"/>
      <c r="LB18" s="668"/>
      <c r="LC18" s="668"/>
      <c r="LD18" s="668"/>
      <c r="LE18" s="668"/>
      <c r="LF18" s="668"/>
      <c r="LG18" s="668"/>
    </row>
    <row r="19" spans="2:319" ht="14">
      <c r="B19" s="876" t="s">
        <v>1752</v>
      </c>
      <c r="C19" s="877"/>
      <c r="D19" s="813" t="s">
        <v>21</v>
      </c>
      <c r="E19" s="668"/>
      <c r="F19" s="668"/>
      <c r="G19" s="668"/>
      <c r="H19" s="668"/>
      <c r="I19" s="668"/>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8"/>
      <c r="AG19" s="668"/>
      <c r="AH19" s="668"/>
      <c r="AI19" s="668"/>
      <c r="AJ19" s="668"/>
      <c r="AK19" s="668"/>
      <c r="AL19" s="668"/>
      <c r="AM19" s="668"/>
      <c r="AN19" s="668"/>
      <c r="AO19" s="668"/>
      <c r="AP19" s="668"/>
      <c r="AQ19" s="668"/>
      <c r="AR19" s="668"/>
      <c r="AS19" s="668"/>
      <c r="AT19" s="668"/>
      <c r="AU19" s="668"/>
      <c r="AV19" s="668"/>
      <c r="AW19" s="668"/>
      <c r="AX19" s="668"/>
      <c r="AY19" s="668"/>
      <c r="AZ19" s="668"/>
      <c r="BA19" s="668"/>
      <c r="BB19" s="668"/>
      <c r="BC19" s="668"/>
      <c r="BD19" s="668"/>
      <c r="BE19" s="668"/>
      <c r="BF19" s="668"/>
      <c r="BG19" s="668"/>
      <c r="BH19" s="668"/>
      <c r="BI19" s="668"/>
      <c r="BJ19" s="668"/>
      <c r="BK19" s="668"/>
      <c r="BL19" s="668"/>
      <c r="BM19" s="668"/>
      <c r="BN19" s="668"/>
      <c r="BO19" s="668"/>
      <c r="BP19" s="668"/>
      <c r="BQ19" s="668"/>
      <c r="BR19" s="668"/>
      <c r="BS19" s="668"/>
      <c r="BT19" s="668"/>
      <c r="BU19" s="668"/>
      <c r="BV19" s="668"/>
      <c r="BW19" s="668"/>
      <c r="BX19" s="668"/>
      <c r="BY19" s="668"/>
      <c r="BZ19" s="668"/>
      <c r="CA19" s="668"/>
      <c r="CB19" s="668"/>
      <c r="CC19" s="668"/>
      <c r="CD19" s="668"/>
      <c r="CE19" s="668"/>
      <c r="CF19" s="668"/>
      <c r="CG19" s="668"/>
      <c r="CH19" s="668"/>
      <c r="CI19" s="668"/>
      <c r="CJ19" s="668"/>
      <c r="CK19" s="668"/>
      <c r="CL19" s="668"/>
      <c r="CM19" s="668"/>
      <c r="CN19" s="668"/>
      <c r="CO19" s="668"/>
      <c r="CP19" s="668"/>
      <c r="CQ19" s="668"/>
      <c r="CR19" s="668"/>
      <c r="CS19" s="668"/>
      <c r="CT19" s="668"/>
      <c r="CU19" s="668"/>
      <c r="CV19" s="668"/>
      <c r="CW19" s="668"/>
      <c r="CX19" s="668"/>
      <c r="CY19" s="668"/>
      <c r="CZ19" s="668"/>
      <c r="DA19" s="668"/>
      <c r="DB19" s="668"/>
      <c r="DC19" s="668"/>
      <c r="DD19" s="668"/>
      <c r="DE19" s="668"/>
      <c r="DF19" s="668"/>
      <c r="DG19" s="668"/>
      <c r="DH19" s="668"/>
      <c r="DI19" s="668"/>
      <c r="DJ19" s="668"/>
      <c r="DK19" s="668"/>
      <c r="DL19" s="668"/>
      <c r="DM19" s="668"/>
      <c r="DN19" s="668"/>
      <c r="DO19" s="668"/>
      <c r="DP19" s="668"/>
      <c r="DQ19" s="668"/>
      <c r="DR19" s="668"/>
      <c r="DS19" s="668"/>
      <c r="DT19" s="668"/>
      <c r="DU19" s="668"/>
      <c r="DV19" s="668"/>
      <c r="DW19" s="668"/>
      <c r="DX19" s="668"/>
      <c r="DY19" s="668"/>
      <c r="DZ19" s="668"/>
      <c r="EA19" s="668"/>
      <c r="EB19" s="668"/>
      <c r="EC19" s="668"/>
      <c r="ED19" s="668"/>
      <c r="EE19" s="668"/>
      <c r="EF19" s="668"/>
      <c r="EG19" s="668"/>
      <c r="EH19" s="668"/>
      <c r="EI19" s="668"/>
      <c r="EJ19" s="668"/>
      <c r="EK19" s="668"/>
      <c r="EL19" s="668"/>
      <c r="EM19" s="668"/>
      <c r="EN19" s="668"/>
      <c r="EO19" s="668"/>
      <c r="EP19" s="668"/>
      <c r="EQ19" s="668"/>
      <c r="ER19" s="668"/>
      <c r="ES19" s="668"/>
      <c r="ET19" s="668"/>
      <c r="EU19" s="668"/>
      <c r="EV19" s="668"/>
      <c r="EW19" s="668"/>
      <c r="EX19" s="668"/>
      <c r="EY19" s="668"/>
      <c r="EZ19" s="668"/>
      <c r="FA19" s="668"/>
      <c r="FB19" s="668"/>
      <c r="FC19" s="668"/>
      <c r="FD19" s="668"/>
      <c r="FE19" s="668"/>
      <c r="FF19" s="668"/>
      <c r="FG19" s="668"/>
      <c r="FH19" s="668"/>
      <c r="FI19" s="668"/>
      <c r="FJ19" s="668"/>
      <c r="FK19" s="668"/>
      <c r="FL19" s="668"/>
      <c r="FM19" s="668"/>
      <c r="FN19" s="668"/>
      <c r="FO19" s="668"/>
      <c r="FP19" s="668"/>
      <c r="FQ19" s="668"/>
      <c r="FR19" s="668"/>
      <c r="FS19" s="668"/>
      <c r="FT19" s="668"/>
      <c r="FU19" s="668"/>
      <c r="FV19" s="668"/>
      <c r="FW19" s="668"/>
      <c r="FX19" s="668"/>
      <c r="FY19" s="668"/>
      <c r="FZ19" s="668"/>
      <c r="GA19" s="668"/>
      <c r="GB19" s="668"/>
      <c r="GC19" s="668"/>
      <c r="GD19" s="668"/>
      <c r="GE19" s="668"/>
      <c r="GF19" s="668"/>
      <c r="GG19" s="668"/>
      <c r="GH19" s="668"/>
      <c r="GI19" s="668"/>
      <c r="GJ19" s="668"/>
      <c r="GK19" s="668"/>
      <c r="GL19" s="668"/>
      <c r="GM19" s="668"/>
      <c r="GN19" s="668"/>
      <c r="GO19" s="668"/>
      <c r="GP19" s="668"/>
      <c r="GQ19" s="668"/>
      <c r="GR19" s="668"/>
      <c r="GS19" s="668"/>
      <c r="GT19" s="668"/>
      <c r="GU19" s="668"/>
      <c r="GV19" s="668"/>
      <c r="GW19" s="668"/>
      <c r="GX19" s="668"/>
      <c r="GY19" s="668"/>
      <c r="GZ19" s="668"/>
      <c r="HA19" s="668"/>
      <c r="HB19" s="668"/>
      <c r="HC19" s="668"/>
      <c r="HD19" s="668"/>
      <c r="HE19" s="668"/>
      <c r="HF19" s="668"/>
      <c r="HG19" s="668"/>
      <c r="HH19" s="668"/>
      <c r="HI19" s="668"/>
      <c r="HJ19" s="668"/>
      <c r="HK19" s="668"/>
      <c r="HL19" s="668"/>
      <c r="HM19" s="668"/>
      <c r="HN19" s="668"/>
      <c r="HO19" s="668"/>
      <c r="HP19" s="668"/>
      <c r="HQ19" s="668"/>
      <c r="HR19" s="668"/>
      <c r="HS19" s="668"/>
      <c r="HT19" s="668"/>
      <c r="HU19" s="668"/>
      <c r="HV19" s="668"/>
      <c r="HW19" s="668"/>
      <c r="HX19" s="668"/>
      <c r="HY19" s="668"/>
      <c r="HZ19" s="668"/>
      <c r="IA19" s="668"/>
      <c r="IB19" s="668"/>
      <c r="IC19" s="668"/>
      <c r="ID19" s="668"/>
      <c r="IE19" s="668"/>
      <c r="IF19" s="668"/>
      <c r="IG19" s="668"/>
      <c r="IH19" s="668"/>
      <c r="II19" s="668"/>
      <c r="IJ19" s="668"/>
      <c r="IK19" s="668"/>
      <c r="IL19" s="668"/>
      <c r="IM19" s="668"/>
      <c r="IN19" s="668"/>
      <c r="IO19" s="668"/>
      <c r="IP19" s="668"/>
      <c r="IQ19" s="668"/>
      <c r="IR19" s="668"/>
      <c r="IS19" s="668"/>
      <c r="IT19" s="668"/>
      <c r="IU19" s="668"/>
      <c r="IV19" s="668"/>
      <c r="IW19" s="668"/>
      <c r="IX19" s="668"/>
      <c r="IY19" s="668"/>
      <c r="IZ19" s="668"/>
      <c r="JA19" s="668"/>
      <c r="JB19" s="668"/>
      <c r="JC19" s="668"/>
      <c r="JD19" s="668"/>
      <c r="JE19" s="668"/>
      <c r="JF19" s="668"/>
      <c r="JG19" s="668"/>
      <c r="JH19" s="668"/>
      <c r="JI19" s="668"/>
      <c r="JJ19" s="668"/>
      <c r="JK19" s="668"/>
      <c r="JL19" s="668"/>
      <c r="JM19" s="668"/>
      <c r="JN19" s="668"/>
      <c r="JO19" s="668"/>
      <c r="JP19" s="668"/>
      <c r="JQ19" s="668"/>
      <c r="JR19" s="668"/>
      <c r="JS19" s="668"/>
      <c r="JT19" s="668"/>
      <c r="JU19" s="668"/>
      <c r="JV19" s="668"/>
      <c r="JW19" s="668"/>
      <c r="JX19" s="668"/>
      <c r="JY19" s="668"/>
      <c r="JZ19" s="668"/>
      <c r="KA19" s="668"/>
      <c r="KB19" s="668"/>
      <c r="KC19" s="668"/>
      <c r="KD19" s="668"/>
      <c r="KE19" s="668"/>
      <c r="KF19" s="668"/>
      <c r="KG19" s="668"/>
      <c r="KH19" s="668"/>
      <c r="KI19" s="668"/>
      <c r="KJ19" s="668"/>
      <c r="KK19" s="668"/>
      <c r="KL19" s="668"/>
      <c r="KM19" s="668"/>
      <c r="KN19" s="668"/>
      <c r="KO19" s="668"/>
      <c r="KP19" s="668"/>
      <c r="KQ19" s="668"/>
      <c r="KR19" s="668"/>
      <c r="KS19" s="668"/>
      <c r="KT19" s="668"/>
      <c r="KU19" s="668"/>
      <c r="KV19" s="668"/>
      <c r="KW19" s="668"/>
      <c r="KX19" s="668"/>
      <c r="KY19" s="668"/>
      <c r="KZ19" s="668"/>
      <c r="LA19" s="668"/>
      <c r="LB19" s="668"/>
      <c r="LC19" s="668"/>
      <c r="LD19" s="668"/>
      <c r="LE19" s="668"/>
      <c r="LF19" s="668"/>
      <c r="LG19" s="668"/>
    </row>
    <row r="20" spans="2:319" ht="27">
      <c r="B20" s="807" t="s">
        <v>272</v>
      </c>
      <c r="C20" s="808" t="s">
        <v>1771</v>
      </c>
      <c r="D20" s="841">
        <v>23.5</v>
      </c>
      <c r="E20" s="668"/>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668"/>
      <c r="AM20" s="668"/>
      <c r="AN20" s="668"/>
      <c r="AO20" s="668"/>
      <c r="AP20" s="668"/>
      <c r="AQ20" s="668"/>
      <c r="AR20" s="668"/>
      <c r="AS20" s="668"/>
      <c r="AT20" s="668"/>
      <c r="AU20" s="668"/>
      <c r="AV20" s="668"/>
      <c r="AW20" s="668"/>
      <c r="AX20" s="668"/>
      <c r="AY20" s="668"/>
      <c r="AZ20" s="668"/>
      <c r="BA20" s="668"/>
      <c r="BB20" s="668"/>
      <c r="BC20" s="668"/>
      <c r="BD20" s="668"/>
      <c r="BE20" s="668"/>
      <c r="BF20" s="668"/>
      <c r="BG20" s="668"/>
      <c r="BH20" s="668"/>
      <c r="BI20" s="668"/>
      <c r="BJ20" s="668"/>
      <c r="BK20" s="668"/>
      <c r="BL20" s="668"/>
      <c r="BM20" s="668"/>
      <c r="BN20" s="668"/>
      <c r="BO20" s="668"/>
      <c r="BP20" s="668"/>
      <c r="BQ20" s="668"/>
      <c r="BR20" s="668"/>
      <c r="BS20" s="668"/>
      <c r="BT20" s="668"/>
      <c r="BU20" s="668"/>
      <c r="BV20" s="668"/>
      <c r="BW20" s="668"/>
      <c r="BX20" s="668"/>
      <c r="BY20" s="668"/>
      <c r="BZ20" s="668"/>
      <c r="CA20" s="668"/>
      <c r="CB20" s="668"/>
      <c r="CC20" s="668"/>
      <c r="CD20" s="668"/>
      <c r="CE20" s="668"/>
      <c r="CF20" s="668"/>
      <c r="CG20" s="668"/>
      <c r="CH20" s="668"/>
      <c r="CI20" s="668"/>
      <c r="CJ20" s="668"/>
      <c r="CK20" s="668"/>
      <c r="CL20" s="668"/>
      <c r="CM20" s="668"/>
      <c r="CN20" s="668"/>
      <c r="CO20" s="668"/>
      <c r="CP20" s="668"/>
      <c r="CQ20" s="668"/>
      <c r="CR20" s="668"/>
      <c r="CS20" s="668"/>
      <c r="CT20" s="668"/>
      <c r="CU20" s="668"/>
      <c r="CV20" s="668"/>
      <c r="CW20" s="668"/>
      <c r="CX20" s="668"/>
      <c r="CY20" s="668"/>
      <c r="CZ20" s="668"/>
      <c r="DA20" s="668"/>
      <c r="DB20" s="668"/>
      <c r="DC20" s="668"/>
      <c r="DD20" s="668"/>
      <c r="DE20" s="668"/>
      <c r="DF20" s="668"/>
      <c r="DG20" s="668"/>
      <c r="DH20" s="668"/>
      <c r="DI20" s="668"/>
      <c r="DJ20" s="668"/>
      <c r="DK20" s="668"/>
      <c r="DL20" s="668"/>
      <c r="DM20" s="668"/>
      <c r="DN20" s="668"/>
      <c r="DO20" s="668"/>
      <c r="DP20" s="668"/>
      <c r="DQ20" s="668"/>
      <c r="DR20" s="668"/>
      <c r="DS20" s="668"/>
      <c r="DT20" s="668"/>
      <c r="DU20" s="668"/>
      <c r="DV20" s="668"/>
      <c r="DW20" s="668"/>
      <c r="DX20" s="668"/>
      <c r="DY20" s="668"/>
      <c r="DZ20" s="668"/>
      <c r="EA20" s="668"/>
      <c r="EB20" s="668"/>
      <c r="EC20" s="668"/>
      <c r="ED20" s="668"/>
      <c r="EE20" s="668"/>
      <c r="EF20" s="668"/>
      <c r="EG20" s="668"/>
      <c r="EH20" s="668"/>
      <c r="EI20" s="668"/>
      <c r="EJ20" s="668"/>
      <c r="EK20" s="668"/>
      <c r="EL20" s="668"/>
      <c r="EM20" s="668"/>
      <c r="EN20" s="668"/>
      <c r="EO20" s="668"/>
      <c r="EP20" s="668"/>
      <c r="EQ20" s="668"/>
      <c r="ER20" s="668"/>
      <c r="ES20" s="668"/>
      <c r="ET20" s="668"/>
      <c r="EU20" s="668"/>
      <c r="EV20" s="668"/>
      <c r="EW20" s="668"/>
      <c r="EX20" s="668"/>
      <c r="EY20" s="668"/>
      <c r="EZ20" s="668"/>
      <c r="FA20" s="668"/>
      <c r="FB20" s="668"/>
      <c r="FC20" s="668"/>
      <c r="FD20" s="668"/>
      <c r="FE20" s="668"/>
      <c r="FF20" s="668"/>
      <c r="FG20" s="668"/>
      <c r="FH20" s="668"/>
      <c r="FI20" s="668"/>
      <c r="FJ20" s="668"/>
      <c r="FK20" s="668"/>
      <c r="FL20" s="668"/>
      <c r="FM20" s="668"/>
      <c r="FN20" s="668"/>
      <c r="FO20" s="668"/>
      <c r="FP20" s="668"/>
      <c r="FQ20" s="668"/>
      <c r="FR20" s="668"/>
      <c r="FS20" s="668"/>
      <c r="FT20" s="668"/>
      <c r="FU20" s="668"/>
      <c r="FV20" s="668"/>
      <c r="FW20" s="668"/>
      <c r="FX20" s="668"/>
      <c r="FY20" s="668"/>
      <c r="FZ20" s="668"/>
      <c r="GA20" s="668"/>
      <c r="GB20" s="668"/>
      <c r="GC20" s="668"/>
      <c r="GD20" s="668"/>
      <c r="GE20" s="668"/>
      <c r="GF20" s="668"/>
      <c r="GG20" s="668"/>
      <c r="GH20" s="668"/>
      <c r="GI20" s="668"/>
      <c r="GJ20" s="668"/>
      <c r="GK20" s="668"/>
      <c r="GL20" s="668"/>
      <c r="GM20" s="668"/>
      <c r="GN20" s="668"/>
      <c r="GO20" s="668"/>
      <c r="GP20" s="668"/>
      <c r="GQ20" s="668"/>
      <c r="GR20" s="668"/>
      <c r="GS20" s="668"/>
      <c r="GT20" s="668"/>
      <c r="GU20" s="668"/>
      <c r="GV20" s="668"/>
      <c r="GW20" s="668"/>
      <c r="GX20" s="668"/>
      <c r="GY20" s="668"/>
      <c r="GZ20" s="668"/>
      <c r="HA20" s="668"/>
      <c r="HB20" s="668"/>
      <c r="HC20" s="668"/>
      <c r="HD20" s="668"/>
      <c r="HE20" s="668"/>
      <c r="HF20" s="668"/>
      <c r="HG20" s="668"/>
      <c r="HH20" s="668"/>
      <c r="HI20" s="668"/>
      <c r="HJ20" s="668"/>
      <c r="HK20" s="668"/>
      <c r="HL20" s="668"/>
      <c r="HM20" s="668"/>
      <c r="HN20" s="668"/>
      <c r="HO20" s="668"/>
      <c r="HP20" s="668"/>
      <c r="HQ20" s="668"/>
      <c r="HR20" s="668"/>
      <c r="HS20" s="668"/>
      <c r="HT20" s="668"/>
      <c r="HU20" s="668"/>
      <c r="HV20" s="668"/>
      <c r="HW20" s="668"/>
      <c r="HX20" s="668"/>
      <c r="HY20" s="668"/>
      <c r="HZ20" s="668"/>
      <c r="IA20" s="668"/>
      <c r="IB20" s="668"/>
      <c r="IC20" s="668"/>
      <c r="ID20" s="668"/>
      <c r="IE20" s="668"/>
      <c r="IF20" s="668"/>
      <c r="IG20" s="668"/>
      <c r="IH20" s="668"/>
      <c r="II20" s="668"/>
      <c r="IJ20" s="668"/>
      <c r="IK20" s="668"/>
      <c r="IL20" s="668"/>
      <c r="IM20" s="668"/>
      <c r="IN20" s="668"/>
      <c r="IO20" s="668"/>
      <c r="IP20" s="668"/>
      <c r="IQ20" s="668"/>
      <c r="IR20" s="668"/>
      <c r="IS20" s="668"/>
      <c r="IT20" s="668"/>
      <c r="IU20" s="668"/>
      <c r="IV20" s="668"/>
      <c r="IW20" s="668"/>
      <c r="IX20" s="668"/>
      <c r="IY20" s="668"/>
      <c r="IZ20" s="668"/>
      <c r="JA20" s="668"/>
      <c r="JB20" s="668"/>
      <c r="JC20" s="668"/>
      <c r="JD20" s="668"/>
      <c r="JE20" s="668"/>
      <c r="JF20" s="668"/>
      <c r="JG20" s="668"/>
      <c r="JH20" s="668"/>
      <c r="JI20" s="668"/>
      <c r="JJ20" s="668"/>
      <c r="JK20" s="668"/>
      <c r="JL20" s="668"/>
      <c r="JM20" s="668"/>
      <c r="JN20" s="668"/>
      <c r="JO20" s="668"/>
      <c r="JP20" s="668"/>
      <c r="JQ20" s="668"/>
      <c r="JR20" s="668"/>
      <c r="JS20" s="668"/>
      <c r="JT20" s="668"/>
      <c r="JU20" s="668"/>
      <c r="JV20" s="668"/>
      <c r="JW20" s="668"/>
      <c r="JX20" s="668"/>
      <c r="JY20" s="668"/>
      <c r="JZ20" s="668"/>
      <c r="KA20" s="668"/>
      <c r="KB20" s="668"/>
      <c r="KC20" s="668"/>
      <c r="KD20" s="668"/>
      <c r="KE20" s="668"/>
      <c r="KF20" s="668"/>
      <c r="KG20" s="668"/>
      <c r="KH20" s="668"/>
      <c r="KI20" s="668"/>
      <c r="KJ20" s="668"/>
      <c r="KK20" s="668"/>
      <c r="KL20" s="668"/>
      <c r="KM20" s="668"/>
      <c r="KN20" s="668"/>
      <c r="KO20" s="668"/>
      <c r="KP20" s="668"/>
      <c r="KQ20" s="668"/>
      <c r="KR20" s="668"/>
      <c r="KS20" s="668"/>
      <c r="KT20" s="668"/>
      <c r="KU20" s="668"/>
      <c r="KV20" s="668"/>
      <c r="KW20" s="668"/>
      <c r="KX20" s="668"/>
      <c r="KY20" s="668"/>
      <c r="KZ20" s="668"/>
      <c r="LA20" s="668"/>
      <c r="LB20" s="668"/>
      <c r="LC20" s="668"/>
      <c r="LD20" s="668"/>
      <c r="LE20" s="668"/>
      <c r="LF20" s="668"/>
      <c r="LG20" s="668"/>
    </row>
    <row r="21" spans="2:319" ht="13.5">
      <c r="B21" s="807" t="s">
        <v>273</v>
      </c>
      <c r="C21" s="810" t="s">
        <v>1772</v>
      </c>
      <c r="D21" s="841">
        <v>26</v>
      </c>
      <c r="E21" s="668"/>
      <c r="F21" s="668"/>
      <c r="G21" s="668"/>
      <c r="H21" s="668"/>
      <c r="I21" s="668"/>
      <c r="J21" s="668"/>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8"/>
      <c r="AR21" s="668"/>
      <c r="AS21" s="668"/>
      <c r="AT21" s="668"/>
      <c r="AU21" s="668"/>
      <c r="AV21" s="668"/>
      <c r="AW21" s="668"/>
      <c r="AX21" s="668"/>
      <c r="AY21" s="668"/>
      <c r="AZ21" s="668"/>
      <c r="BA21" s="668"/>
      <c r="BB21" s="668"/>
      <c r="BC21" s="668"/>
      <c r="BD21" s="668"/>
      <c r="BE21" s="668"/>
      <c r="BF21" s="668"/>
      <c r="BG21" s="668"/>
      <c r="BH21" s="668"/>
      <c r="BI21" s="668"/>
      <c r="BJ21" s="668"/>
      <c r="BK21" s="668"/>
      <c r="BL21" s="668"/>
      <c r="BM21" s="668"/>
      <c r="BN21" s="668"/>
      <c r="BO21" s="668"/>
      <c r="BP21" s="668"/>
      <c r="BQ21" s="668"/>
      <c r="BR21" s="668"/>
      <c r="BS21" s="668"/>
      <c r="BT21" s="668"/>
      <c r="BU21" s="668"/>
      <c r="BV21" s="668"/>
      <c r="BW21" s="668"/>
      <c r="BX21" s="668"/>
      <c r="BY21" s="668"/>
      <c r="BZ21" s="668"/>
      <c r="CA21" s="668"/>
      <c r="CB21" s="668"/>
      <c r="CC21" s="668"/>
      <c r="CD21" s="668"/>
      <c r="CE21" s="668"/>
      <c r="CF21" s="668"/>
      <c r="CG21" s="668"/>
      <c r="CH21" s="668"/>
      <c r="CI21" s="668"/>
      <c r="CJ21" s="668"/>
      <c r="CK21" s="668"/>
      <c r="CL21" s="668"/>
      <c r="CM21" s="668"/>
      <c r="CN21" s="668"/>
      <c r="CO21" s="668"/>
      <c r="CP21" s="668"/>
      <c r="CQ21" s="668"/>
      <c r="CR21" s="668"/>
      <c r="CS21" s="668"/>
      <c r="CT21" s="668"/>
      <c r="CU21" s="668"/>
      <c r="CV21" s="668"/>
      <c r="CW21" s="668"/>
      <c r="CX21" s="668"/>
      <c r="CY21" s="668"/>
      <c r="CZ21" s="668"/>
      <c r="DA21" s="668"/>
      <c r="DB21" s="668"/>
      <c r="DC21" s="668"/>
      <c r="DD21" s="668"/>
      <c r="DE21" s="668"/>
      <c r="DF21" s="668"/>
      <c r="DG21" s="668"/>
      <c r="DH21" s="668"/>
      <c r="DI21" s="668"/>
      <c r="DJ21" s="668"/>
      <c r="DK21" s="668"/>
      <c r="DL21" s="668"/>
      <c r="DM21" s="668"/>
      <c r="DN21" s="668"/>
      <c r="DO21" s="668"/>
      <c r="DP21" s="668"/>
      <c r="DQ21" s="668"/>
      <c r="DR21" s="668"/>
      <c r="DS21" s="668"/>
      <c r="DT21" s="668"/>
      <c r="DU21" s="668"/>
      <c r="DV21" s="668"/>
      <c r="DW21" s="668"/>
      <c r="DX21" s="668"/>
      <c r="DY21" s="668"/>
      <c r="DZ21" s="668"/>
      <c r="EA21" s="668"/>
      <c r="EB21" s="668"/>
      <c r="EC21" s="668"/>
      <c r="ED21" s="668"/>
      <c r="EE21" s="668"/>
      <c r="EF21" s="668"/>
      <c r="EG21" s="668"/>
      <c r="EH21" s="668"/>
      <c r="EI21" s="668"/>
      <c r="EJ21" s="668"/>
      <c r="EK21" s="668"/>
      <c r="EL21" s="668"/>
      <c r="EM21" s="668"/>
      <c r="EN21" s="668"/>
      <c r="EO21" s="668"/>
      <c r="EP21" s="668"/>
      <c r="EQ21" s="668"/>
      <c r="ER21" s="668"/>
      <c r="ES21" s="668"/>
      <c r="ET21" s="668"/>
      <c r="EU21" s="668"/>
      <c r="EV21" s="668"/>
      <c r="EW21" s="668"/>
      <c r="EX21" s="668"/>
      <c r="EY21" s="668"/>
      <c r="EZ21" s="668"/>
      <c r="FA21" s="668"/>
      <c r="FB21" s="668"/>
      <c r="FC21" s="668"/>
      <c r="FD21" s="668"/>
      <c r="FE21" s="668"/>
      <c r="FF21" s="668"/>
      <c r="FG21" s="668"/>
      <c r="FH21" s="668"/>
      <c r="FI21" s="668"/>
      <c r="FJ21" s="668"/>
      <c r="FK21" s="668"/>
      <c r="FL21" s="668"/>
      <c r="FM21" s="668"/>
      <c r="FN21" s="668"/>
      <c r="FO21" s="668"/>
      <c r="FP21" s="668"/>
      <c r="FQ21" s="668"/>
      <c r="FR21" s="668"/>
      <c r="FS21" s="668"/>
      <c r="FT21" s="668"/>
      <c r="FU21" s="668"/>
      <c r="FV21" s="668"/>
      <c r="FW21" s="668"/>
      <c r="FX21" s="668"/>
      <c r="FY21" s="668"/>
      <c r="FZ21" s="668"/>
      <c r="GA21" s="668"/>
      <c r="GB21" s="668"/>
      <c r="GC21" s="668"/>
      <c r="GD21" s="668"/>
      <c r="GE21" s="668"/>
      <c r="GF21" s="668"/>
      <c r="GG21" s="668"/>
      <c r="GH21" s="668"/>
      <c r="GI21" s="668"/>
      <c r="GJ21" s="668"/>
      <c r="GK21" s="668"/>
      <c r="GL21" s="668"/>
      <c r="GM21" s="668"/>
      <c r="GN21" s="668"/>
      <c r="GO21" s="668"/>
      <c r="GP21" s="668"/>
      <c r="GQ21" s="668"/>
      <c r="GR21" s="668"/>
      <c r="GS21" s="668"/>
      <c r="GT21" s="668"/>
      <c r="GU21" s="668"/>
      <c r="GV21" s="668"/>
      <c r="GW21" s="668"/>
      <c r="GX21" s="668"/>
      <c r="GY21" s="668"/>
      <c r="GZ21" s="668"/>
      <c r="HA21" s="668"/>
      <c r="HB21" s="668"/>
      <c r="HC21" s="668"/>
      <c r="HD21" s="668"/>
      <c r="HE21" s="668"/>
      <c r="HF21" s="668"/>
      <c r="HG21" s="668"/>
      <c r="HH21" s="668"/>
      <c r="HI21" s="668"/>
      <c r="HJ21" s="668"/>
      <c r="HK21" s="668"/>
      <c r="HL21" s="668"/>
      <c r="HM21" s="668"/>
      <c r="HN21" s="668"/>
      <c r="HO21" s="668"/>
      <c r="HP21" s="668"/>
      <c r="HQ21" s="668"/>
      <c r="HR21" s="668"/>
      <c r="HS21" s="668"/>
      <c r="HT21" s="668"/>
      <c r="HU21" s="668"/>
      <c r="HV21" s="668"/>
      <c r="HW21" s="668"/>
      <c r="HX21" s="668"/>
      <c r="HY21" s="668"/>
      <c r="HZ21" s="668"/>
      <c r="IA21" s="668"/>
      <c r="IB21" s="668"/>
      <c r="IC21" s="668"/>
      <c r="ID21" s="668"/>
      <c r="IE21" s="668"/>
      <c r="IF21" s="668"/>
      <c r="IG21" s="668"/>
      <c r="IH21" s="668"/>
      <c r="II21" s="668"/>
      <c r="IJ21" s="668"/>
      <c r="IK21" s="668"/>
      <c r="IL21" s="668"/>
      <c r="IM21" s="668"/>
      <c r="IN21" s="668"/>
      <c r="IO21" s="668"/>
      <c r="IP21" s="668"/>
      <c r="IQ21" s="668"/>
      <c r="IR21" s="668"/>
      <c r="IS21" s="668"/>
      <c r="IT21" s="668"/>
      <c r="IU21" s="668"/>
      <c r="IV21" s="668"/>
      <c r="IW21" s="668"/>
      <c r="IX21" s="668"/>
      <c r="IY21" s="668"/>
      <c r="IZ21" s="668"/>
      <c r="JA21" s="668"/>
      <c r="JB21" s="668"/>
      <c r="JC21" s="668"/>
      <c r="JD21" s="668"/>
      <c r="JE21" s="668"/>
      <c r="JF21" s="668"/>
      <c r="JG21" s="668"/>
      <c r="JH21" s="668"/>
      <c r="JI21" s="668"/>
      <c r="JJ21" s="668"/>
      <c r="JK21" s="668"/>
      <c r="JL21" s="668"/>
      <c r="JM21" s="668"/>
      <c r="JN21" s="668"/>
      <c r="JO21" s="668"/>
      <c r="JP21" s="668"/>
      <c r="JQ21" s="668"/>
      <c r="JR21" s="668"/>
      <c r="JS21" s="668"/>
      <c r="JT21" s="668"/>
      <c r="JU21" s="668"/>
      <c r="JV21" s="668"/>
      <c r="JW21" s="668"/>
      <c r="JX21" s="668"/>
      <c r="JY21" s="668"/>
      <c r="JZ21" s="668"/>
      <c r="KA21" s="668"/>
      <c r="KB21" s="668"/>
      <c r="KC21" s="668"/>
      <c r="KD21" s="668"/>
      <c r="KE21" s="668"/>
      <c r="KF21" s="668"/>
      <c r="KG21" s="668"/>
      <c r="KH21" s="668"/>
      <c r="KI21" s="668"/>
      <c r="KJ21" s="668"/>
      <c r="KK21" s="668"/>
      <c r="KL21" s="668"/>
      <c r="KM21" s="668"/>
      <c r="KN21" s="668"/>
      <c r="KO21" s="668"/>
      <c r="KP21" s="668"/>
      <c r="KQ21" s="668"/>
      <c r="KR21" s="668"/>
      <c r="KS21" s="668"/>
      <c r="KT21" s="668"/>
      <c r="KU21" s="668"/>
      <c r="KV21" s="668"/>
      <c r="KW21" s="668"/>
      <c r="KX21" s="668"/>
      <c r="KY21" s="668"/>
      <c r="KZ21" s="668"/>
      <c r="LA21" s="668"/>
      <c r="LB21" s="668"/>
      <c r="LC21" s="668"/>
      <c r="LD21" s="668"/>
      <c r="LE21" s="668"/>
      <c r="LF21" s="668"/>
      <c r="LG21" s="668"/>
    </row>
    <row r="22" spans="2:319" ht="27">
      <c r="B22" s="807" t="s">
        <v>274</v>
      </c>
      <c r="C22" s="808" t="s">
        <v>1773</v>
      </c>
      <c r="D22" s="811">
        <v>6</v>
      </c>
      <c r="E22" s="668"/>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8"/>
      <c r="AJ22" s="668"/>
      <c r="AK22" s="668"/>
      <c r="AL22" s="668"/>
      <c r="AM22" s="668"/>
      <c r="AN22" s="668"/>
      <c r="AO22" s="668"/>
      <c r="AP22" s="668"/>
      <c r="AQ22" s="668"/>
      <c r="AR22" s="668"/>
      <c r="AS22" s="668"/>
      <c r="AT22" s="668"/>
      <c r="AU22" s="668"/>
      <c r="AV22" s="668"/>
      <c r="AW22" s="668"/>
      <c r="AX22" s="668"/>
      <c r="AY22" s="668"/>
      <c r="AZ22" s="668"/>
      <c r="BA22" s="668"/>
      <c r="BB22" s="668"/>
      <c r="BC22" s="668"/>
      <c r="BD22" s="668"/>
      <c r="BE22" s="668"/>
      <c r="BF22" s="668"/>
      <c r="BG22" s="668"/>
      <c r="BH22" s="668"/>
      <c r="BI22" s="668"/>
      <c r="BJ22" s="668"/>
      <c r="BK22" s="668"/>
      <c r="BL22" s="668"/>
      <c r="BM22" s="668"/>
      <c r="BN22" s="668"/>
      <c r="BO22" s="668"/>
      <c r="BP22" s="668"/>
      <c r="BQ22" s="668"/>
      <c r="BR22" s="668"/>
      <c r="BS22" s="668"/>
      <c r="BT22" s="668"/>
      <c r="BU22" s="668"/>
      <c r="BV22" s="668"/>
      <c r="BW22" s="668"/>
      <c r="BX22" s="668"/>
      <c r="BY22" s="668"/>
      <c r="BZ22" s="668"/>
      <c r="CA22" s="668"/>
      <c r="CB22" s="668"/>
      <c r="CC22" s="668"/>
      <c r="CD22" s="668"/>
      <c r="CE22" s="668"/>
      <c r="CF22" s="668"/>
      <c r="CG22" s="668"/>
      <c r="CH22" s="668"/>
      <c r="CI22" s="668"/>
      <c r="CJ22" s="668"/>
      <c r="CK22" s="668"/>
      <c r="CL22" s="668"/>
      <c r="CM22" s="668"/>
      <c r="CN22" s="668"/>
      <c r="CO22" s="668"/>
      <c r="CP22" s="668"/>
      <c r="CQ22" s="668"/>
      <c r="CR22" s="668"/>
      <c r="CS22" s="668"/>
      <c r="CT22" s="668"/>
      <c r="CU22" s="668"/>
      <c r="CV22" s="668"/>
      <c r="CW22" s="668"/>
      <c r="CX22" s="668"/>
      <c r="CY22" s="668"/>
      <c r="CZ22" s="668"/>
      <c r="DA22" s="668"/>
      <c r="DB22" s="668"/>
      <c r="DC22" s="668"/>
      <c r="DD22" s="668"/>
      <c r="DE22" s="668"/>
      <c r="DF22" s="668"/>
      <c r="DG22" s="668"/>
      <c r="DH22" s="668"/>
      <c r="DI22" s="668"/>
      <c r="DJ22" s="668"/>
      <c r="DK22" s="668"/>
      <c r="DL22" s="668"/>
      <c r="DM22" s="668"/>
      <c r="DN22" s="668"/>
      <c r="DO22" s="668"/>
      <c r="DP22" s="668"/>
      <c r="DQ22" s="668"/>
      <c r="DR22" s="668"/>
      <c r="DS22" s="668"/>
      <c r="DT22" s="668"/>
      <c r="DU22" s="668"/>
      <c r="DV22" s="668"/>
      <c r="DW22" s="668"/>
      <c r="DX22" s="668"/>
      <c r="DY22" s="668"/>
      <c r="DZ22" s="668"/>
      <c r="EA22" s="668"/>
      <c r="EB22" s="668"/>
      <c r="EC22" s="668"/>
      <c r="ED22" s="668"/>
      <c r="EE22" s="668"/>
      <c r="EF22" s="668"/>
      <c r="EG22" s="668"/>
      <c r="EH22" s="668"/>
      <c r="EI22" s="668"/>
      <c r="EJ22" s="668"/>
      <c r="EK22" s="668"/>
      <c r="EL22" s="668"/>
      <c r="EM22" s="668"/>
      <c r="EN22" s="668"/>
      <c r="EO22" s="668"/>
      <c r="EP22" s="668"/>
      <c r="EQ22" s="668"/>
      <c r="ER22" s="668"/>
      <c r="ES22" s="668"/>
      <c r="ET22" s="668"/>
      <c r="EU22" s="668"/>
      <c r="EV22" s="668"/>
      <c r="EW22" s="668"/>
      <c r="EX22" s="668"/>
      <c r="EY22" s="668"/>
      <c r="EZ22" s="668"/>
      <c r="FA22" s="668"/>
      <c r="FB22" s="668"/>
      <c r="FC22" s="668"/>
      <c r="FD22" s="668"/>
      <c r="FE22" s="668"/>
      <c r="FF22" s="668"/>
      <c r="FG22" s="668"/>
      <c r="FH22" s="668"/>
      <c r="FI22" s="668"/>
      <c r="FJ22" s="668"/>
      <c r="FK22" s="668"/>
      <c r="FL22" s="668"/>
      <c r="FM22" s="668"/>
      <c r="FN22" s="668"/>
      <c r="FO22" s="668"/>
      <c r="FP22" s="668"/>
      <c r="FQ22" s="668"/>
      <c r="FR22" s="668"/>
      <c r="FS22" s="668"/>
      <c r="FT22" s="668"/>
      <c r="FU22" s="668"/>
      <c r="FV22" s="668"/>
      <c r="FW22" s="668"/>
      <c r="FX22" s="668"/>
      <c r="FY22" s="668"/>
      <c r="FZ22" s="668"/>
      <c r="GA22" s="668"/>
      <c r="GB22" s="668"/>
      <c r="GC22" s="668"/>
      <c r="GD22" s="668"/>
      <c r="GE22" s="668"/>
      <c r="GF22" s="668"/>
      <c r="GG22" s="668"/>
      <c r="GH22" s="668"/>
      <c r="GI22" s="668"/>
      <c r="GJ22" s="668"/>
      <c r="GK22" s="668"/>
      <c r="GL22" s="668"/>
      <c r="GM22" s="668"/>
      <c r="GN22" s="668"/>
      <c r="GO22" s="668"/>
      <c r="GP22" s="668"/>
      <c r="GQ22" s="668"/>
      <c r="GR22" s="668"/>
      <c r="GS22" s="668"/>
      <c r="GT22" s="668"/>
      <c r="GU22" s="668"/>
      <c r="GV22" s="668"/>
      <c r="GW22" s="668"/>
      <c r="GX22" s="668"/>
      <c r="GY22" s="668"/>
      <c r="GZ22" s="668"/>
      <c r="HA22" s="668"/>
      <c r="HB22" s="668"/>
      <c r="HC22" s="668"/>
      <c r="HD22" s="668"/>
      <c r="HE22" s="668"/>
      <c r="HF22" s="668"/>
      <c r="HG22" s="668"/>
      <c r="HH22" s="668"/>
      <c r="HI22" s="668"/>
      <c r="HJ22" s="668"/>
      <c r="HK22" s="668"/>
      <c r="HL22" s="668"/>
      <c r="HM22" s="668"/>
      <c r="HN22" s="668"/>
      <c r="HO22" s="668"/>
      <c r="HP22" s="668"/>
      <c r="HQ22" s="668"/>
      <c r="HR22" s="668"/>
      <c r="HS22" s="668"/>
      <c r="HT22" s="668"/>
      <c r="HU22" s="668"/>
      <c r="HV22" s="668"/>
      <c r="HW22" s="668"/>
      <c r="HX22" s="668"/>
      <c r="HY22" s="668"/>
      <c r="HZ22" s="668"/>
      <c r="IA22" s="668"/>
      <c r="IB22" s="668"/>
      <c r="IC22" s="668"/>
      <c r="ID22" s="668"/>
      <c r="IE22" s="668"/>
      <c r="IF22" s="668"/>
      <c r="IG22" s="668"/>
      <c r="IH22" s="668"/>
      <c r="II22" s="668"/>
      <c r="IJ22" s="668"/>
      <c r="IK22" s="668"/>
      <c r="IL22" s="668"/>
      <c r="IM22" s="668"/>
      <c r="IN22" s="668"/>
      <c r="IO22" s="668"/>
      <c r="IP22" s="668"/>
      <c r="IQ22" s="668"/>
      <c r="IR22" s="668"/>
      <c r="IS22" s="668"/>
      <c r="IT22" s="668"/>
      <c r="IU22" s="668"/>
      <c r="IV22" s="668"/>
      <c r="IW22" s="668"/>
      <c r="IX22" s="668"/>
      <c r="IY22" s="668"/>
      <c r="IZ22" s="668"/>
      <c r="JA22" s="668"/>
      <c r="JB22" s="668"/>
      <c r="JC22" s="668"/>
      <c r="JD22" s="668"/>
      <c r="JE22" s="668"/>
      <c r="JF22" s="668"/>
      <c r="JG22" s="668"/>
      <c r="JH22" s="668"/>
      <c r="JI22" s="668"/>
      <c r="JJ22" s="668"/>
      <c r="JK22" s="668"/>
      <c r="JL22" s="668"/>
      <c r="JM22" s="668"/>
      <c r="JN22" s="668"/>
      <c r="JO22" s="668"/>
      <c r="JP22" s="668"/>
      <c r="JQ22" s="668"/>
      <c r="JR22" s="668"/>
      <c r="JS22" s="668"/>
      <c r="JT22" s="668"/>
      <c r="JU22" s="668"/>
      <c r="JV22" s="668"/>
      <c r="JW22" s="668"/>
      <c r="JX22" s="668"/>
      <c r="JY22" s="668"/>
      <c r="JZ22" s="668"/>
      <c r="KA22" s="668"/>
      <c r="KB22" s="668"/>
      <c r="KC22" s="668"/>
      <c r="KD22" s="668"/>
      <c r="KE22" s="668"/>
      <c r="KF22" s="668"/>
      <c r="KG22" s="668"/>
      <c r="KH22" s="668"/>
      <c r="KI22" s="668"/>
      <c r="KJ22" s="668"/>
      <c r="KK22" s="668"/>
      <c r="KL22" s="668"/>
      <c r="KM22" s="668"/>
      <c r="KN22" s="668"/>
      <c r="KO22" s="668"/>
      <c r="KP22" s="668"/>
      <c r="KQ22" s="668"/>
      <c r="KR22" s="668"/>
      <c r="KS22" s="668"/>
      <c r="KT22" s="668"/>
      <c r="KU22" s="668"/>
      <c r="KV22" s="668"/>
      <c r="KW22" s="668"/>
      <c r="KX22" s="668"/>
      <c r="KY22" s="668"/>
      <c r="KZ22" s="668"/>
      <c r="LA22" s="668"/>
      <c r="LB22" s="668"/>
      <c r="LC22" s="668"/>
      <c r="LD22" s="668"/>
      <c r="LE22" s="668"/>
      <c r="LF22" s="668"/>
      <c r="LG22" s="668"/>
    </row>
    <row r="23" spans="2:319" ht="13.5">
      <c r="B23" s="807" t="s">
        <v>275</v>
      </c>
      <c r="C23" s="810" t="s">
        <v>1774</v>
      </c>
      <c r="D23" s="811"/>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668"/>
      <c r="AM23" s="668"/>
      <c r="AN23" s="668"/>
      <c r="AO23" s="668"/>
      <c r="AP23" s="668"/>
      <c r="AQ23" s="668"/>
      <c r="AR23" s="668"/>
      <c r="AS23" s="668"/>
      <c r="AT23" s="668"/>
      <c r="AU23" s="668"/>
      <c r="AV23" s="668"/>
      <c r="AW23" s="668"/>
      <c r="AX23" s="668"/>
      <c r="AY23" s="668"/>
      <c r="AZ23" s="668"/>
      <c r="BA23" s="668"/>
      <c r="BB23" s="668"/>
      <c r="BC23" s="668"/>
      <c r="BD23" s="668"/>
      <c r="BE23" s="668"/>
      <c r="BF23" s="668"/>
      <c r="BG23" s="668"/>
      <c r="BH23" s="668"/>
      <c r="BI23" s="668"/>
      <c r="BJ23" s="668"/>
      <c r="BK23" s="668"/>
      <c r="BL23" s="668"/>
      <c r="BM23" s="668"/>
      <c r="BN23" s="668"/>
      <c r="BO23" s="668"/>
      <c r="BP23" s="668"/>
      <c r="BQ23" s="668"/>
      <c r="BR23" s="668"/>
      <c r="BS23" s="668"/>
      <c r="BT23" s="668"/>
      <c r="BU23" s="668"/>
      <c r="BV23" s="668"/>
      <c r="BW23" s="668"/>
      <c r="BX23" s="668"/>
      <c r="BY23" s="668"/>
      <c r="BZ23" s="668"/>
      <c r="CA23" s="668"/>
      <c r="CB23" s="668"/>
      <c r="CC23" s="668"/>
      <c r="CD23" s="668"/>
      <c r="CE23" s="668"/>
      <c r="CF23" s="668"/>
      <c r="CG23" s="668"/>
      <c r="CH23" s="668"/>
      <c r="CI23" s="668"/>
      <c r="CJ23" s="668"/>
      <c r="CK23" s="668"/>
      <c r="CL23" s="668"/>
      <c r="CM23" s="668"/>
      <c r="CN23" s="668"/>
      <c r="CO23" s="668"/>
      <c r="CP23" s="668"/>
      <c r="CQ23" s="668"/>
      <c r="CR23" s="668"/>
      <c r="CS23" s="668"/>
      <c r="CT23" s="668"/>
      <c r="CU23" s="668"/>
      <c r="CV23" s="668"/>
      <c r="CW23" s="668"/>
      <c r="CX23" s="668"/>
      <c r="CY23" s="668"/>
      <c r="CZ23" s="668"/>
      <c r="DA23" s="668"/>
      <c r="DB23" s="668"/>
      <c r="DC23" s="668"/>
      <c r="DD23" s="668"/>
      <c r="DE23" s="668"/>
      <c r="DF23" s="668"/>
      <c r="DG23" s="668"/>
      <c r="DH23" s="668"/>
      <c r="DI23" s="668"/>
      <c r="DJ23" s="668"/>
      <c r="DK23" s="668"/>
      <c r="DL23" s="668"/>
      <c r="DM23" s="668"/>
      <c r="DN23" s="668"/>
      <c r="DO23" s="668"/>
      <c r="DP23" s="668"/>
      <c r="DQ23" s="668"/>
      <c r="DR23" s="668"/>
      <c r="DS23" s="668"/>
      <c r="DT23" s="668"/>
      <c r="DU23" s="668"/>
      <c r="DV23" s="668"/>
      <c r="DW23" s="668"/>
      <c r="DX23" s="668"/>
      <c r="DY23" s="668"/>
      <c r="DZ23" s="668"/>
      <c r="EA23" s="668"/>
      <c r="EB23" s="668"/>
      <c r="EC23" s="668"/>
      <c r="ED23" s="668"/>
      <c r="EE23" s="668"/>
      <c r="EF23" s="668"/>
      <c r="EG23" s="668"/>
      <c r="EH23" s="668"/>
      <c r="EI23" s="668"/>
      <c r="EJ23" s="668"/>
      <c r="EK23" s="668"/>
      <c r="EL23" s="668"/>
      <c r="EM23" s="668"/>
      <c r="EN23" s="668"/>
      <c r="EO23" s="668"/>
      <c r="EP23" s="668"/>
      <c r="EQ23" s="668"/>
      <c r="ER23" s="668"/>
      <c r="ES23" s="668"/>
      <c r="ET23" s="668"/>
      <c r="EU23" s="668"/>
      <c r="EV23" s="668"/>
      <c r="EW23" s="668"/>
      <c r="EX23" s="668"/>
      <c r="EY23" s="668"/>
      <c r="EZ23" s="668"/>
      <c r="FA23" s="668"/>
      <c r="FB23" s="668"/>
      <c r="FC23" s="668"/>
      <c r="FD23" s="668"/>
      <c r="FE23" s="668"/>
      <c r="FF23" s="668"/>
      <c r="FG23" s="668"/>
      <c r="FH23" s="668"/>
      <c r="FI23" s="668"/>
      <c r="FJ23" s="668"/>
      <c r="FK23" s="668"/>
      <c r="FL23" s="668"/>
      <c r="FM23" s="668"/>
      <c r="FN23" s="668"/>
      <c r="FO23" s="668"/>
      <c r="FP23" s="668"/>
      <c r="FQ23" s="668"/>
      <c r="FR23" s="668"/>
      <c r="FS23" s="668"/>
      <c r="FT23" s="668"/>
      <c r="FU23" s="668"/>
      <c r="FV23" s="668"/>
      <c r="FW23" s="668"/>
      <c r="FX23" s="668"/>
      <c r="FY23" s="668"/>
      <c r="FZ23" s="668"/>
      <c r="GA23" s="668"/>
      <c r="GB23" s="668"/>
      <c r="GC23" s="668"/>
      <c r="GD23" s="668"/>
      <c r="GE23" s="668"/>
      <c r="GF23" s="668"/>
      <c r="GG23" s="668"/>
      <c r="GH23" s="668"/>
      <c r="GI23" s="668"/>
      <c r="GJ23" s="668"/>
      <c r="GK23" s="668"/>
      <c r="GL23" s="668"/>
      <c r="GM23" s="668"/>
      <c r="GN23" s="668"/>
      <c r="GO23" s="668"/>
      <c r="GP23" s="668"/>
      <c r="GQ23" s="668"/>
      <c r="GR23" s="668"/>
      <c r="GS23" s="668"/>
      <c r="GT23" s="668"/>
      <c r="GU23" s="668"/>
      <c r="GV23" s="668"/>
      <c r="GW23" s="668"/>
      <c r="GX23" s="668"/>
      <c r="GY23" s="668"/>
      <c r="GZ23" s="668"/>
      <c r="HA23" s="668"/>
      <c r="HB23" s="668"/>
      <c r="HC23" s="668"/>
      <c r="HD23" s="668"/>
      <c r="HE23" s="668"/>
      <c r="HF23" s="668"/>
      <c r="HG23" s="668"/>
      <c r="HH23" s="668"/>
      <c r="HI23" s="668"/>
      <c r="HJ23" s="668"/>
      <c r="HK23" s="668"/>
      <c r="HL23" s="668"/>
      <c r="HM23" s="668"/>
      <c r="HN23" s="668"/>
      <c r="HO23" s="668"/>
      <c r="HP23" s="668"/>
      <c r="HQ23" s="668"/>
      <c r="HR23" s="668"/>
      <c r="HS23" s="668"/>
      <c r="HT23" s="668"/>
      <c r="HU23" s="668"/>
      <c r="HV23" s="668"/>
      <c r="HW23" s="668"/>
      <c r="HX23" s="668"/>
      <c r="HY23" s="668"/>
      <c r="HZ23" s="668"/>
      <c r="IA23" s="668"/>
      <c r="IB23" s="668"/>
      <c r="IC23" s="668"/>
      <c r="ID23" s="668"/>
      <c r="IE23" s="668"/>
      <c r="IF23" s="668"/>
      <c r="IG23" s="668"/>
      <c r="IH23" s="668"/>
      <c r="II23" s="668"/>
      <c r="IJ23" s="668"/>
      <c r="IK23" s="668"/>
      <c r="IL23" s="668"/>
      <c r="IM23" s="668"/>
      <c r="IN23" s="668"/>
      <c r="IO23" s="668"/>
      <c r="IP23" s="668"/>
      <c r="IQ23" s="668"/>
      <c r="IR23" s="668"/>
      <c r="IS23" s="668"/>
      <c r="IT23" s="668"/>
      <c r="IU23" s="668"/>
      <c r="IV23" s="668"/>
      <c r="IW23" s="668"/>
      <c r="IX23" s="668"/>
      <c r="IY23" s="668"/>
      <c r="IZ23" s="668"/>
      <c r="JA23" s="668"/>
      <c r="JB23" s="668"/>
      <c r="JC23" s="668"/>
      <c r="JD23" s="668"/>
      <c r="JE23" s="668"/>
      <c r="JF23" s="668"/>
      <c r="JG23" s="668"/>
      <c r="JH23" s="668"/>
      <c r="JI23" s="668"/>
      <c r="JJ23" s="668"/>
      <c r="JK23" s="668"/>
      <c r="JL23" s="668"/>
      <c r="JM23" s="668"/>
      <c r="JN23" s="668"/>
      <c r="JO23" s="668"/>
      <c r="JP23" s="668"/>
      <c r="JQ23" s="668"/>
      <c r="JR23" s="668"/>
      <c r="JS23" s="668"/>
      <c r="JT23" s="668"/>
      <c r="JU23" s="668"/>
      <c r="JV23" s="668"/>
      <c r="JW23" s="668"/>
      <c r="JX23" s="668"/>
      <c r="JY23" s="668"/>
      <c r="JZ23" s="668"/>
      <c r="KA23" s="668"/>
      <c r="KB23" s="668"/>
      <c r="KC23" s="668"/>
      <c r="KD23" s="668"/>
      <c r="KE23" s="668"/>
      <c r="KF23" s="668"/>
      <c r="KG23" s="668"/>
      <c r="KH23" s="668"/>
      <c r="KI23" s="668"/>
      <c r="KJ23" s="668"/>
      <c r="KK23" s="668"/>
      <c r="KL23" s="668"/>
      <c r="KM23" s="668"/>
      <c r="KN23" s="668"/>
      <c r="KO23" s="668"/>
      <c r="KP23" s="668"/>
      <c r="KQ23" s="668"/>
      <c r="KR23" s="668"/>
      <c r="KS23" s="668"/>
      <c r="KT23" s="668"/>
      <c r="KU23" s="668"/>
      <c r="KV23" s="668"/>
      <c r="KW23" s="668"/>
      <c r="KX23" s="668"/>
      <c r="KY23" s="668"/>
      <c r="KZ23" s="668"/>
      <c r="LA23" s="668"/>
      <c r="LB23" s="668"/>
      <c r="LC23" s="668"/>
      <c r="LD23" s="668"/>
      <c r="LE23" s="668"/>
      <c r="LF23" s="668"/>
      <c r="LG23" s="668"/>
    </row>
    <row r="24" spans="2:319" s="668" customFormat="1"/>
    <row r="25" spans="2:319" s="668" customFormat="1"/>
    <row r="26" spans="2:319" s="668" customFormat="1"/>
    <row r="27" spans="2:319" s="668" customFormat="1"/>
    <row r="28" spans="2:319" s="668" customFormat="1"/>
    <row r="29" spans="2:319" s="668" customFormat="1"/>
    <row r="30" spans="2:319" s="668" customFormat="1"/>
    <row r="31" spans="2:319" s="668" customFormat="1"/>
    <row r="32" spans="2:319" s="668" customFormat="1"/>
    <row r="33" s="668" customFormat="1"/>
    <row r="34" s="668" customFormat="1"/>
    <row r="35" s="668" customFormat="1"/>
    <row r="36" s="668" customFormat="1"/>
    <row r="37" s="668" customFormat="1"/>
    <row r="38" s="668" customFormat="1"/>
    <row r="39" s="668" customFormat="1"/>
    <row r="40" s="668" customFormat="1"/>
    <row r="41" s="668" customFormat="1"/>
    <row r="42" s="668" customFormat="1"/>
    <row r="43" s="668" customFormat="1"/>
    <row r="44" s="668" customFormat="1"/>
    <row r="45" s="668" customFormat="1"/>
    <row r="46" s="668" customFormat="1"/>
    <row r="47" s="668" customFormat="1"/>
    <row r="48" s="668" customFormat="1"/>
    <row r="49" s="668" customFormat="1"/>
    <row r="50" s="668" customFormat="1"/>
    <row r="51" s="668" customFormat="1"/>
    <row r="52" s="668" customFormat="1"/>
    <row r="53" s="668" customFormat="1"/>
    <row r="54" s="668" customFormat="1"/>
    <row r="55" s="668" customFormat="1"/>
    <row r="56" s="668" customFormat="1"/>
    <row r="57" s="668" customFormat="1"/>
    <row r="58" s="668" customFormat="1"/>
    <row r="59" s="668" customFormat="1"/>
    <row r="60" s="668" customFormat="1"/>
    <row r="61" s="668" customFormat="1"/>
    <row r="62" s="668" customFormat="1"/>
    <row r="63" s="668" customFormat="1"/>
    <row r="64" s="668" customFormat="1"/>
    <row r="65" s="668" customFormat="1"/>
    <row r="66" s="668" customFormat="1"/>
    <row r="67" s="668" customFormat="1"/>
    <row r="68" s="668" customFormat="1"/>
    <row r="69" s="668" customFormat="1"/>
    <row r="70" s="668" customFormat="1"/>
    <row r="71" s="668" customFormat="1"/>
    <row r="72" s="668" customFormat="1"/>
    <row r="73" s="668" customFormat="1"/>
    <row r="74" s="668" customFormat="1"/>
    <row r="75" s="668" customFormat="1"/>
    <row r="76" s="668" customFormat="1"/>
    <row r="77" s="668" customFormat="1"/>
    <row r="78" s="668" customFormat="1"/>
    <row r="79" s="668" customFormat="1"/>
    <row r="80" s="668" customFormat="1"/>
    <row r="81" s="668" customFormat="1"/>
    <row r="82" s="668" customFormat="1"/>
    <row r="83" s="668" customFormat="1"/>
    <row r="84" s="668" customFormat="1"/>
    <row r="85" s="668" customFormat="1"/>
    <row r="86" s="668" customFormat="1"/>
    <row r="87" s="668" customFormat="1"/>
    <row r="88" s="668" customFormat="1"/>
    <row r="89" s="668" customFormat="1"/>
    <row r="90" s="668" customFormat="1"/>
    <row r="91" s="668" customFormat="1"/>
    <row r="92" s="668" customFormat="1"/>
    <row r="93" s="668" customFormat="1"/>
    <row r="94" s="668" customFormat="1"/>
    <row r="95" s="668" customFormat="1"/>
    <row r="96" s="668" customFormat="1"/>
    <row r="97" s="668" customFormat="1"/>
    <row r="98" s="668" customFormat="1"/>
    <row r="99" s="668" customFormat="1"/>
    <row r="100" s="668" customFormat="1"/>
    <row r="101" s="668" customFormat="1"/>
    <row r="102" s="668" customFormat="1"/>
    <row r="103" s="668" customFormat="1"/>
    <row r="104" s="668" customFormat="1"/>
    <row r="105" s="668" customFormat="1"/>
    <row r="106" s="668" customFormat="1"/>
    <row r="107" s="668" customFormat="1"/>
    <row r="108" s="668" customFormat="1"/>
    <row r="109" s="668" customFormat="1"/>
    <row r="110" s="668" customFormat="1"/>
    <row r="111" s="668" customFormat="1"/>
    <row r="112" s="668" customFormat="1"/>
    <row r="113" s="668" customFormat="1"/>
    <row r="114" s="668" customFormat="1"/>
    <row r="115" s="668" customFormat="1"/>
    <row r="116" s="668" customFormat="1"/>
    <row r="117" s="668" customFormat="1"/>
    <row r="118" s="668" customFormat="1"/>
    <row r="119" s="668" customFormat="1"/>
    <row r="120" s="668" customFormat="1"/>
    <row r="121" s="668" customFormat="1"/>
    <row r="122" s="668" customFormat="1"/>
    <row r="123" s="668" customFormat="1"/>
    <row r="124" s="668" customFormat="1"/>
    <row r="125" s="668" customFormat="1"/>
    <row r="126" s="668" customFormat="1"/>
    <row r="127" s="668" customFormat="1"/>
    <row r="128" s="668" customFormat="1"/>
    <row r="129" s="668" customFormat="1"/>
    <row r="130" s="668" customFormat="1"/>
    <row r="131" s="668" customFormat="1"/>
    <row r="132" s="668" customFormat="1"/>
    <row r="133" s="668" customFormat="1"/>
    <row r="134" s="668" customFormat="1"/>
    <row r="135" s="668" customFormat="1"/>
    <row r="136" s="668" customFormat="1"/>
    <row r="137" s="668" customFormat="1"/>
    <row r="138" s="668" customFormat="1"/>
    <row r="139" s="668" customFormat="1"/>
    <row r="140" s="668" customFormat="1"/>
    <row r="141" s="668" customFormat="1"/>
    <row r="142" s="668" customFormat="1"/>
    <row r="143" s="668" customFormat="1"/>
    <row r="144" s="668" customFormat="1"/>
    <row r="145" s="668" customFormat="1"/>
    <row r="146" s="668" customFormat="1"/>
    <row r="147" s="668" customFormat="1"/>
    <row r="148" s="668" customFormat="1"/>
    <row r="149" s="668" customFormat="1"/>
    <row r="150" s="668" customFormat="1"/>
    <row r="151" s="668" customFormat="1"/>
    <row r="152" s="668" customFormat="1"/>
    <row r="153" s="668" customFormat="1"/>
    <row r="154" s="668" customFormat="1"/>
    <row r="155" s="668" customFormat="1"/>
    <row r="156" s="668" customFormat="1"/>
    <row r="157" s="668" customFormat="1"/>
    <row r="158" s="668" customFormat="1"/>
    <row r="159" s="668" customFormat="1"/>
    <row r="160" s="668" customFormat="1"/>
    <row r="161" s="668" customFormat="1"/>
    <row r="162" s="668" customFormat="1"/>
    <row r="163" s="668" customFormat="1"/>
    <row r="164" s="668" customFormat="1"/>
    <row r="165" s="668" customFormat="1"/>
    <row r="166" s="668" customFormat="1"/>
    <row r="167" s="668" customFormat="1"/>
    <row r="168" s="668" customFormat="1"/>
    <row r="169" s="668" customFormat="1"/>
    <row r="170" s="668" customFormat="1"/>
    <row r="171" s="668" customFormat="1"/>
    <row r="172" s="668" customFormat="1"/>
    <row r="173" s="668" customFormat="1"/>
    <row r="174" s="668" customFormat="1"/>
    <row r="175" s="668" customFormat="1"/>
    <row r="176" s="668" customFormat="1"/>
    <row r="177" s="668" customFormat="1"/>
    <row r="178" s="668" customFormat="1"/>
    <row r="179" s="668" customFormat="1"/>
    <row r="180" s="668" customFormat="1"/>
    <row r="181" s="668" customFormat="1"/>
    <row r="182" s="668" customFormat="1"/>
    <row r="183" s="668" customFormat="1"/>
    <row r="184" s="668" customFormat="1"/>
    <row r="185" s="668" customFormat="1"/>
    <row r="186" s="668" customFormat="1"/>
    <row r="187" s="668" customFormat="1"/>
    <row r="188" s="668" customFormat="1"/>
    <row r="189" s="668" customFormat="1"/>
    <row r="190" s="668" customFormat="1"/>
    <row r="191" s="668" customFormat="1"/>
    <row r="192" s="668" customFormat="1"/>
    <row r="193" s="668" customFormat="1"/>
    <row r="194" s="668" customFormat="1"/>
    <row r="195" s="668" customFormat="1"/>
    <row r="196" s="668" customFormat="1"/>
    <row r="197" s="668" customFormat="1"/>
    <row r="198" s="668" customFormat="1"/>
    <row r="199" s="668" customFormat="1"/>
    <row r="200" s="668" customFormat="1"/>
    <row r="201" s="668" customFormat="1"/>
    <row r="202" s="668" customFormat="1"/>
    <row r="203" s="668" customFormat="1"/>
    <row r="204" s="668" customFormat="1"/>
    <row r="205" s="668" customFormat="1"/>
    <row r="206" s="668" customFormat="1"/>
    <row r="207" s="668" customFormat="1"/>
    <row r="208" s="668" customFormat="1"/>
    <row r="209" s="668" customFormat="1"/>
    <row r="210" s="668" customFormat="1"/>
    <row r="211" s="668" customFormat="1"/>
    <row r="212" s="668" customFormat="1"/>
    <row r="213" s="668" customFormat="1"/>
    <row r="214" s="668" customFormat="1"/>
    <row r="215" s="668" customFormat="1"/>
    <row r="216" s="668" customFormat="1"/>
    <row r="217" s="668" customFormat="1"/>
    <row r="218" s="668" customFormat="1"/>
    <row r="219" s="668" customFormat="1"/>
    <row r="220" s="668" customFormat="1"/>
    <row r="221" s="668" customFormat="1"/>
    <row r="222" s="668" customFormat="1"/>
    <row r="223" s="668" customFormat="1"/>
    <row r="224" s="668" customFormat="1"/>
    <row r="225" s="668" customFormat="1"/>
    <row r="226" s="668" customFormat="1"/>
    <row r="227" s="668" customFormat="1"/>
    <row r="228" s="668" customFormat="1"/>
    <row r="229" s="668" customFormat="1"/>
    <row r="230" s="668" customFormat="1"/>
    <row r="231" s="668" customFormat="1"/>
    <row r="232" s="668" customFormat="1"/>
    <row r="233" s="668" customFormat="1"/>
    <row r="234" s="668" customFormat="1"/>
    <row r="235" s="668" customFormat="1"/>
    <row r="236" s="668" customFormat="1"/>
    <row r="237" s="668" customFormat="1"/>
    <row r="238" s="668" customFormat="1"/>
    <row r="239" s="668" customFormat="1"/>
    <row r="240" s="668" customFormat="1"/>
    <row r="241" s="668" customFormat="1"/>
    <row r="242" s="668" customFormat="1"/>
    <row r="243" s="668" customFormat="1"/>
    <row r="244" s="668" customFormat="1"/>
    <row r="245" s="668" customFormat="1"/>
    <row r="246" s="668" customFormat="1"/>
    <row r="247" s="668" customFormat="1"/>
    <row r="248" s="668" customFormat="1"/>
    <row r="249" s="668" customFormat="1"/>
    <row r="250" s="668" customFormat="1"/>
    <row r="251" s="668" customFormat="1"/>
    <row r="252" s="668" customFormat="1"/>
    <row r="253" s="668" customFormat="1"/>
    <row r="254" s="668" customFormat="1"/>
    <row r="255" s="668" customFormat="1"/>
    <row r="256" s="668" customFormat="1"/>
    <row r="257" s="668" customFormat="1"/>
    <row r="258" s="668" customFormat="1"/>
    <row r="259" s="668" customFormat="1"/>
    <row r="260" s="668" customFormat="1"/>
    <row r="261" s="668" customFormat="1"/>
    <row r="262" s="668" customFormat="1"/>
    <row r="263" s="668" customFormat="1"/>
    <row r="264" s="668" customFormat="1"/>
    <row r="265" s="668" customFormat="1"/>
    <row r="266" s="668" customFormat="1"/>
    <row r="267" s="668" customFormat="1"/>
    <row r="268" s="668" customFormat="1"/>
    <row r="269" s="668" customFormat="1"/>
    <row r="270" s="668" customFormat="1"/>
    <row r="271" s="668" customFormat="1"/>
    <row r="272" s="668" customFormat="1"/>
    <row r="273" s="668" customFormat="1"/>
    <row r="274" s="668" customFormat="1"/>
    <row r="275" s="668" customFormat="1"/>
    <row r="276" s="668" customFormat="1"/>
    <row r="277" s="668" customFormat="1"/>
    <row r="278" s="668" customFormat="1"/>
    <row r="279" s="668" customFormat="1"/>
    <row r="280" s="668" customFormat="1"/>
    <row r="281" s="668" customFormat="1"/>
    <row r="282" s="668" customFormat="1"/>
    <row r="283" s="668" customFormat="1"/>
    <row r="284" s="668" customFormat="1"/>
    <row r="285" s="668" customFormat="1"/>
    <row r="286" s="668" customFormat="1"/>
    <row r="287" s="668" customFormat="1"/>
    <row r="288" s="668" customFormat="1"/>
    <row r="289" s="668" customFormat="1"/>
    <row r="290" s="668" customFormat="1"/>
    <row r="291" s="668" customFormat="1"/>
    <row r="292" s="668" customFormat="1"/>
    <row r="293" s="668" customFormat="1"/>
    <row r="294" s="668" customFormat="1"/>
    <row r="295" s="668" customFormat="1"/>
    <row r="296" s="668" customFormat="1"/>
    <row r="297" s="668" customFormat="1"/>
    <row r="298" s="668" customFormat="1"/>
    <row r="299" s="668" customFormat="1"/>
    <row r="300" s="668" customFormat="1"/>
    <row r="301" s="668" customFormat="1"/>
    <row r="302" s="668" customFormat="1"/>
    <row r="303" s="668" customFormat="1"/>
    <row r="304" s="668" customFormat="1"/>
    <row r="305" s="668" customFormat="1"/>
  </sheetData>
  <mergeCells count="3">
    <mergeCell ref="H3:I4"/>
    <mergeCell ref="B7:C7"/>
    <mergeCell ref="B19:C19"/>
  </mergeCells>
  <conditionalFormatting sqref="D7">
    <cfRule type="cellIs" dxfId="5" priority="2" stopIfTrue="1" operator="lessThan">
      <formula>0</formula>
    </cfRule>
  </conditionalFormatting>
  <conditionalFormatting sqref="D16:D19">
    <cfRule type="cellIs" dxfId="4" priority="1" stopIfTrue="1" operator="lessThan">
      <formula>0</formula>
    </cfRule>
  </conditionalFormatting>
  <hyperlinks>
    <hyperlink ref="H3:I4" location="Index!A1" display="Return to Index" xr:uid="{C741A2C2-0F34-452E-B9A3-855D745544DD}"/>
  </hyperlinks>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V V W T r 9 1 2 Q S o A A A A + A A A A B I A H A B D b 2 5 m a W c v U G F j a 2 F n Z S 5 4 b W w g o h g A K K A U A A A A A A A A A A A A A A A A A A A A A A A A A A A A h Y 9 N D o I w G E S v Q r q n P 8 A C z U d Z 6 E 5 J T E y M 2 6 Z U a I R i a L H c z Y V H 8 g q S K O r O 5 U z e J G 8 e t z v k Y 9 s E V 9 V b 3 Z k M M U x R o I z s S m 2 q D A 3 u F K Y o 5 7 A T 8 i w q F U y w s c v R 6 g z V z l 2 W h H j v s Y 9 x 1 1 c k o p S R Y 7 H d y 1 q 1 I t T G O m G k Q p 9 V + X + F O B x e M j z C y Q I n a c x w n D I g c w 2 F N l 8 k m o w x B f J T w m p o 3 N A r X o p w v Q E y R y D v F / w J U E s D B B Q A A g A I A E 1 V V 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V V Z O K I p H u A 4 A A A A R A A A A E w A c A E Z v c m 1 1 b G F z L 1 N l Y 3 R p b 2 4 x L m 0 g o h g A K K A U A A A A A A A A A A A A A A A A A A A A A A A A A A A A K 0 5 N L s n M z 1 M I h t C G 1 g B Q S w E C L Q A U A A I A C A B N V V Z O v 3 X Z B K g A A A D 4 A A A A E g A A A A A A A A A A A A A A A A A A A A A A Q 2 9 u Z m l n L 1 B h Y 2 t h Z 2 U u e G 1 s U E s B A i 0 A F A A C A A g A T V V W T g / K 6 a u k A A A A 6 Q A A A B M A A A A A A A A A A A A A A A A A 9 A A A A F t D b 2 5 0 Z W 5 0 X 1 R 5 c G V z X S 5 4 b W x Q S w E C L Q A U A A I A C A B N V V 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A r U v y y Q U a u l 8 J e d k N m e Q A A A A A C A A A A A A A D Z g A A w A A A A B A A A A D Y v 5 k o 1 k W 4 u N d X k Q k + K B C E A A A A A A S A A A C g A A A A E A A A A M 5 Q o P k S S i X I v 1 5 T E N R s F 9 d Q A A A A J j o y 1 z h K j C J K S t 0 L M N w B l b f f r K Z y G k e 7 1 j 9 y / V T W T g J / e z 3 5 / 9 g U 3 5 y 6 b 3 w o C 5 D S D C 0 7 U j / s r 9 j j 1 6 s / V v t a 5 p L 1 F y O X v E e i L z x A 4 3 + a 6 v s U A A A A G 1 7 x D 7 s F Z 6 I 5 R d i V 5 L 1 a X P s i q d s = < / D a t a M a s h u p > 
</file>

<file path=customXml/itemProps1.xml><?xml version="1.0" encoding="utf-8"?>
<ds:datastoreItem xmlns:ds="http://schemas.openxmlformats.org/officeDocument/2006/customXml" ds:itemID="{C7B898BB-FD91-4D79-860C-DFF0283FC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64</vt:i4>
      </vt:variant>
      <vt:variant>
        <vt:lpstr>Navngivne områder</vt:lpstr>
      </vt:variant>
      <vt:variant>
        <vt:i4>4</vt:i4>
      </vt:variant>
    </vt:vector>
  </HeadingPairs>
  <TitlesOfParts>
    <vt:vector size="68" baseType="lpstr">
      <vt:lpstr>Disclaimer</vt:lpstr>
      <vt:lpstr>Attestation</vt:lpstr>
      <vt:lpstr>Index</vt:lpstr>
      <vt:lpstr>EU CC1</vt:lpstr>
      <vt:lpstr>EU CC2</vt:lpstr>
      <vt:lpstr>EU CCA</vt:lpstr>
      <vt:lpstr>IFRS9-FL</vt:lpstr>
      <vt:lpstr>EU PV1</vt:lpstr>
      <vt:lpstr>EU KM2</vt:lpstr>
      <vt:lpstr>EU TLAC 1</vt:lpstr>
      <vt:lpstr>EU TLAC3</vt:lpstr>
      <vt:lpstr>EU KM1</vt:lpstr>
      <vt:lpstr>EU OV1</vt:lpstr>
      <vt:lpstr>EU LI1</vt:lpstr>
      <vt:lpstr>EU LI2</vt:lpstr>
      <vt:lpstr>EU LI3</vt:lpstr>
      <vt:lpstr>EU LIA</vt:lpstr>
      <vt:lpstr>EU CCR1</vt:lpstr>
      <vt:lpstr>EU CCR2</vt:lpstr>
      <vt:lpstr>EU CCR3</vt:lpstr>
      <vt:lpstr>EU CCR5</vt:lpstr>
      <vt:lpstr>EU CCR8</vt:lpstr>
      <vt:lpstr>EU CCyB1</vt:lpstr>
      <vt:lpstr>EU CCyB2</vt:lpstr>
      <vt:lpstr>EU CR1</vt:lpstr>
      <vt:lpstr>EU CR1-A</vt:lpstr>
      <vt:lpstr>EU CR2</vt:lpstr>
      <vt:lpstr>EU CQ1</vt:lpstr>
      <vt:lpstr>EU CQ3</vt:lpstr>
      <vt:lpstr>EU CQ5</vt:lpstr>
      <vt:lpstr>EU CQ7</vt:lpstr>
      <vt:lpstr>EU CR3</vt:lpstr>
      <vt:lpstr>EU CR4</vt:lpstr>
      <vt:lpstr>EU CR5</vt:lpstr>
      <vt:lpstr>EU MR1</vt:lpstr>
      <vt:lpstr>EU OR1</vt:lpstr>
      <vt:lpstr>EU LR1</vt:lpstr>
      <vt:lpstr>EU LR2</vt:lpstr>
      <vt:lpstr>EU LR3</vt:lpstr>
      <vt:lpstr>EU LRA</vt:lpstr>
      <vt:lpstr>EU LIQ1</vt:lpstr>
      <vt:lpstr>EU LIQ2</vt:lpstr>
      <vt:lpstr>EU LIQB</vt:lpstr>
      <vt:lpstr>EU AE1</vt:lpstr>
      <vt:lpstr>EU AE2</vt:lpstr>
      <vt:lpstr>EU AE3</vt:lpstr>
      <vt:lpstr>EU AE4</vt:lpstr>
      <vt:lpstr>EU IRRBBA</vt:lpstr>
      <vt:lpstr>EU IRRBB1</vt:lpstr>
      <vt:lpstr>EU REMA</vt:lpstr>
      <vt:lpstr>EU REM1</vt:lpstr>
      <vt:lpstr>EU REM5</vt:lpstr>
      <vt:lpstr>Table 1</vt:lpstr>
      <vt:lpstr>Table 2</vt:lpstr>
      <vt:lpstr>Table 3</vt:lpstr>
      <vt:lpstr>Template 1</vt:lpstr>
      <vt:lpstr>Template 2</vt:lpstr>
      <vt:lpstr>Template 3</vt:lpstr>
      <vt:lpstr>Template 4</vt:lpstr>
      <vt:lpstr>Template 5</vt:lpstr>
      <vt:lpstr>Template 6</vt:lpstr>
      <vt:lpstr>Template 7</vt:lpstr>
      <vt:lpstr>Template 8</vt:lpstr>
      <vt:lpstr>Template 10</vt:lpstr>
      <vt:lpstr>'EU KM2'!Udskriftsområde</vt:lpstr>
      <vt:lpstr>'EU TLAC 1'!Udskriftsområde</vt:lpstr>
      <vt:lpstr>'EU TLAC3'!Udskriftsområde</vt:lpstr>
      <vt:lpstr>'EU TLAC 1'!Udskriftstitler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Fjorbak Jensen</dc:creator>
  <cp:lastModifiedBy>Frederik Møller Poulsen</cp:lastModifiedBy>
  <cp:lastPrinted>2020-01-06T08:05:25Z</cp:lastPrinted>
  <dcterms:created xsi:type="dcterms:W3CDTF">2019-01-21T09:35:48Z</dcterms:created>
  <dcterms:modified xsi:type="dcterms:W3CDTF">2025-02-04T14:27:40Z</dcterms:modified>
</cp:coreProperties>
</file>